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tabRatio="623" firstSheet="10" activeTab="12"/>
  </bookViews>
  <sheets>
    <sheet name="IB" sheetId="30" r:id="rId1"/>
    <sheet name="ML" sheetId="29" r:id="rId2"/>
    <sheet name="Sheet1 " sheetId="26" r:id="rId3"/>
    <sheet name="J01 一般公共预算收支决算总表" sheetId="1" r:id="rId4"/>
    <sheet name="J01_1 一般公共预算收支决算总表" sheetId="2" r:id="rId5"/>
    <sheet name="J02 一般公共预算支出决算功能分类表 " sheetId="7" r:id="rId6"/>
    <sheet name="J03一般公共预算支出经济分类明细表" sheetId="8" r:id="rId7"/>
    <sheet name="Sheet2 " sheetId="27" r:id="rId8"/>
    <sheet name="J04 政府性基金收支决算总表" sheetId="10" r:id="rId9"/>
    <sheet name="J05政府性基金支出功能分类明细表 " sheetId="31" r:id="rId10"/>
    <sheet name="Sheet3 " sheetId="28" r:id="rId11"/>
    <sheet name="J06基本数字表" sheetId="14" r:id="rId12"/>
    <sheet name="J07 财政基本情况表" sheetId="15" r:id="rId13"/>
    <sheet name="J08预算资金年终资产负债表" sheetId="16" r:id="rId14"/>
    <sheet name="J09-1往来资金明细表" sheetId="17" r:id="rId15"/>
    <sheet name="J09-2往来资金明细表 " sheetId="20" r:id="rId16"/>
    <sheet name="J09-3往来资金明细表 " sheetId="2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5" hidden="1">'J02 一般公共预算支出决算功能分类表 '!$A$4:$D$1332</definedName>
    <definedName name="_______xlfn.BAHTTEXT" hidden="1">#NAME?</definedName>
    <definedName name="______xlfn.BAHTTEXT" hidden="1">#NAME?</definedName>
    <definedName name="_____xlfn.BAHTTEXT" hidden="1">#NAME?</definedName>
    <definedName name="____xlfn.BAHTTEXT" hidden="1">#NAME?</definedName>
    <definedName name="___xlfn.BAHTTEXT" hidden="1">#NAME?</definedName>
    <definedName name="___xlfn.IFERROR" hidden="1">#NAME?</definedName>
    <definedName name="__xlfn.BAHTTEXT" hidden="1">#NAME?</definedName>
    <definedName name="__xlfn.IFERROR" hidden="1">#NAME?</definedName>
    <definedName name="__xlfn.SUMIFS" hidden="1">#NAME?</definedName>
    <definedName name="_xlnm._FilterDatabase" localSheetId="6" hidden="1">J03一般公共预算支出经济分类明细表!#REF!</definedName>
    <definedName name="Database" hidden="1">#REF!</definedName>
    <definedName name="fa">#REF!</definedName>
    <definedName name="FRC">[1]Main!$C$9</definedName>
    <definedName name="fw_0">[2]Sheet2!$E$4:$E$47</definedName>
    <definedName name="fw_04">[3]表四!$H$6:$I$57</definedName>
    <definedName name="fw_05">[3]表五!$G$6:$H$239</definedName>
    <definedName name="fw_06">[3]表六!$D$6:$E$54</definedName>
    <definedName name="fw_97">[3]表一!$H$6:$I$1524</definedName>
    <definedName name="fw_98">[3]表二!$D$6:$E$224</definedName>
    <definedName name="fw_99">[3]表三!$D$6:$E$43</definedName>
    <definedName name="hostfee">'[4]Financ. Overview'!$H$12</definedName>
    <definedName name="HWSheet">1</definedName>
    <definedName name="Module.Prix_SMC">[5]!Module.Prix_SMC</definedName>
    <definedName name="pr_toolbox">[4]Toolbox!$A$3:$I$80</definedName>
    <definedName name="_xlnm.Print_Area" localSheetId="0">IB!$A$1:$F$11</definedName>
    <definedName name="_xlnm.Print_Area" localSheetId="3">'J01 一般公共预算收支决算总表'!$A$1:$H$31</definedName>
    <definedName name="_xlnm.Print_Area" localSheetId="4">'J01_1 一般公共预算收支决算总表'!$A$1:$D$25</definedName>
    <definedName name="_xlnm.Print_Area" localSheetId="5">'J02 一般公共预算支出决算功能分类表 '!$A$1:$D$945</definedName>
    <definedName name="_xlnm.Print_Area" localSheetId="8">'J04 政府性基金收支决算总表'!$A$1:$H$24</definedName>
    <definedName name="_xlnm.Print_Area" localSheetId="12">'J07 财政基本情况表'!$A$1:$B$25</definedName>
    <definedName name="_xlnm.Print_Area" localSheetId="13">J08预算资金年终资产负债表!$A$1:$F$29</definedName>
    <definedName name="_xlnm.Print_Area" localSheetId="14">'J09-1往来资金明细表'!$A$1:$E$26</definedName>
    <definedName name="_xlnm.Print_Area" localSheetId="15">'J09-2往来资金明细表 '!$A$1:$E$26</definedName>
    <definedName name="_xlnm.Print_Area" localSheetId="16">'J09-3往来资金明细表 '!$A$1:$E$26</definedName>
    <definedName name="_xlnm.Print_Area" hidden="1">#N/A</definedName>
    <definedName name="_xlnm.Print_Titles" localSheetId="5">'J02 一般公共预算支出决算功能分类表 '!$1:$4</definedName>
    <definedName name="_xlnm.Print_Titles" hidden="1">#N/A</definedName>
    <definedName name="Prix_SMC">[5]!Prix_SMC</definedName>
    <definedName name="s_c_list">[6]Toolbox!$A$7:$H$969</definedName>
    <definedName name="sdlfee">'[4]Financ. Overview'!$H$13</definedName>
    <definedName name="solar_ratio">'[7]POWER ASSUMPTIONS'!$H$7</definedName>
    <definedName name="ss7fee">'[4]Financ. Overview'!$H$18</definedName>
    <definedName name="subsfee">'[4]Financ. Overview'!$H$14</definedName>
    <definedName name="toolbox">[8]Toolbox!$C$5:$T$1578</definedName>
    <definedName name="V5.1Fee">'[4]Financ. Overview'!$H$15</definedName>
    <definedName name="xz">[9]乡镇信息表!$B$4:$B$32</definedName>
    <definedName name="地区名称">#REF!</definedName>
    <definedName name="类">'[10]#REF!'!$CJ$5:$CJ$19</definedName>
    <definedName name="太平">'[11]2011超支列报'!#REF!</definedName>
    <definedName name="_xlnm._FilterDatabase" localSheetId="9" hidden="1">'J05政府性基金支出功能分类明细表 '!$A$5:$D$339</definedName>
    <definedName name="_xlnm.Print_Area" localSheetId="9">'J05政府性基金支出功能分类明细表 '!$A$1:$C$26</definedName>
  </definedNames>
  <calcPr calcId="144525" fullPrecision="0"/>
</workbook>
</file>

<file path=xl/sharedStrings.xml><?xml version="1.0" encoding="utf-8"?>
<sst xmlns="http://schemas.openxmlformats.org/spreadsheetml/2006/main" count="2124" uniqueCount="1614">
  <si>
    <t>重庆市铜梁区永嘉镇</t>
  </si>
  <si>
    <t>2024年度财政总决算</t>
  </si>
  <si>
    <t xml:space="preserve">乡镇财政办编成日期: </t>
  </si>
  <si>
    <t>二〇二五年 一 月 十 日</t>
  </si>
  <si>
    <t xml:space="preserve">    镇人民政府审定日期: </t>
  </si>
  <si>
    <t xml:space="preserve">    向区财政报出日期: </t>
  </si>
  <si>
    <t xml:space="preserve">    镇政府负责人（签章）：              财政办负责人（签章）：          经办人（签章)：</t>
  </si>
  <si>
    <t>录 入 表 目 录</t>
  </si>
  <si>
    <t>表号</t>
  </si>
  <si>
    <t>表名</t>
  </si>
  <si>
    <t>页码</t>
  </si>
  <si>
    <t>J01财决01表</t>
  </si>
  <si>
    <t>一般公共预算收支决算总表</t>
  </si>
  <si>
    <t>第一部分:一般公共预算</t>
  </si>
  <si>
    <t>J01-1财决01-1表</t>
  </si>
  <si>
    <t>一般公共预算收入决算总表</t>
  </si>
  <si>
    <t>J02财决02表</t>
  </si>
  <si>
    <t>一般公共预算支出决算功能分类表</t>
  </si>
  <si>
    <t>J03财决03表</t>
  </si>
  <si>
    <t>一般公共预算支出经济分类表</t>
  </si>
  <si>
    <t>J04财决04表</t>
  </si>
  <si>
    <t>政府性基金预算收支决算总表</t>
  </si>
  <si>
    <t>第二部分:政府性基金预算</t>
  </si>
  <si>
    <t>J05财决05表</t>
  </si>
  <si>
    <t>政府性基金预算支出决算功能分类表</t>
  </si>
  <si>
    <t>J06财决06表</t>
  </si>
  <si>
    <t>基本数字表</t>
  </si>
  <si>
    <t>第三部分:补充资料</t>
  </si>
  <si>
    <t>J07财决07表</t>
  </si>
  <si>
    <t>财政基本情况表</t>
  </si>
  <si>
    <t>J08财决08表</t>
  </si>
  <si>
    <t>预算资金年终资产负债表</t>
  </si>
  <si>
    <t>J09-1财决09-1表</t>
  </si>
  <si>
    <t>往来资金明细表</t>
  </si>
  <si>
    <t>J09-2财决09-2表</t>
  </si>
  <si>
    <t>J09-3财决09-3表</t>
  </si>
  <si>
    <t>财决01表</t>
  </si>
  <si>
    <t>编制单位：</t>
  </si>
  <si>
    <t>2024年度</t>
  </si>
  <si>
    <t>金额单位：万元</t>
  </si>
  <si>
    <t>预算科目</t>
  </si>
  <si>
    <t>年初预算数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</si>
  <si>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</si>
  <si>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</si>
  <si>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</si>
  <si>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</si>
  <si>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</si>
  <si>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</si>
  <si>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</si>
  <si>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</si>
  <si>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</si>
  <si>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</si>
  <si>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</si>
  <si>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</si>
  <si>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</si>
  <si>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</si>
  <si>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</si>
  <si>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</si>
  <si>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</si>
  <si>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</si>
  <si>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</si>
  <si>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</si>
  <si>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</si>
  <si>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</si>
  <si>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</si>
  <si>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</si>
  <si>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</si>
  <si>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</si>
  <si>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</si>
  <si>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</si>
  <si>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</si>
  <si>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</si>
  <si>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</si>
  <si>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</si>
  <si>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</si>
  <si>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</si>
  <si>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</si>
  <si>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</si>
  <si>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</si>
  <si>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</si>
  <si>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</si>
  <si>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</si>
  <si>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</si>
  <si>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</si>
  <si>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</si>
  <si>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</si>
  <si>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</si>
  <si>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</si>
  <si>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捐赠收入</t>
  </si>
  <si>
    <t>二十三、债务付息支出</t>
  </si>
  <si>
    <t xml:space="preserve">    政府住房基金收入</t>
  </si>
  <si>
    <t>二十四、债务发行费用支出</t>
  </si>
  <si>
    <t xml:space="preserve">    其他收入</t>
  </si>
  <si>
    <t>一般公共预算收入</t>
  </si>
  <si>
    <t>一般公共预算支出</t>
  </si>
  <si>
    <t>财决01-1表</t>
  </si>
  <si>
    <t xml:space="preserve">一般公共预算收入 </t>
  </si>
  <si>
    <t>上级补助收入</t>
  </si>
  <si>
    <t>上解上级支出</t>
  </si>
  <si>
    <t>托底保障补助</t>
  </si>
  <si>
    <t>结算补助</t>
  </si>
  <si>
    <t>专项补助</t>
  </si>
  <si>
    <t>一般公共服务</t>
  </si>
  <si>
    <t>教育</t>
  </si>
  <si>
    <t>科学技术</t>
  </si>
  <si>
    <t>文化旅游体育与传媒支出</t>
  </si>
  <si>
    <t>社会保障和就业</t>
  </si>
  <si>
    <t>卫生健康</t>
  </si>
  <si>
    <t>节能环保</t>
  </si>
  <si>
    <t>城乡社区</t>
  </si>
  <si>
    <t>农林水</t>
  </si>
  <si>
    <t>交通运输</t>
  </si>
  <si>
    <t>灾害防治及应急管理</t>
  </si>
  <si>
    <t>其他</t>
  </si>
  <si>
    <t>动用预算稳定调节基金</t>
  </si>
  <si>
    <t>年终结余</t>
  </si>
  <si>
    <t xml:space="preserve">    其中：净结余</t>
  </si>
  <si>
    <t>收  入  总  计</t>
  </si>
  <si>
    <t>支  出  总  计</t>
  </si>
  <si>
    <t>财决02表</t>
  </si>
  <si>
    <t>科目编码</t>
  </si>
  <si>
    <t>科目名称</t>
  </si>
  <si>
    <t>金额</t>
  </si>
  <si>
    <t>其中：专项转移支付</t>
  </si>
  <si>
    <t>一般公共预算支出合计</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</si>
  <si>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</si>
  <si>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</si>
  <si>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</si>
  <si>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</si>
  <si>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</si>
  <si>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</si>
  <si>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</si>
  <si>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</si>
  <si>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</si>
  <si>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</si>
  <si>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</si>
  <si>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</si>
  <si>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</si>
  <si>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</si>
  <si>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</si>
  <si>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</si>
  <si>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</si>
  <si>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</si>
  <si>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</si>
  <si>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</si>
  <si>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</si>
  <si>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</si>
  <si>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</si>
  <si>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</si>
  <si>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</si>
  <si>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</si>
  <si>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</si>
  <si>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</si>
  <si>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</si>
  <si>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</si>
  <si>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</si>
  <si>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</si>
  <si>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</si>
  <si>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</si>
  <si>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</si>
  <si>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</si>
  <si>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</si>
  <si>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</si>
  <si>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</si>
  <si>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</si>
  <si>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</si>
  <si>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</si>
  <si>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</si>
  <si>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</si>
  <si>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</si>
  <si>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</si>
  <si>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</si>
  <si>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</si>
  <si>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</si>
  <si>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</si>
  <si>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</si>
  <si>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</si>
  <si>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</si>
  <si>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</si>
  <si>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</si>
  <si>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</si>
  <si>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</si>
  <si>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</si>
  <si>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</si>
  <si>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</si>
  <si>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</si>
  <si>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</si>
  <si>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</si>
  <si>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</si>
  <si>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</si>
  <si>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</si>
  <si>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</si>
  <si>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</si>
  <si>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</si>
  <si>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</si>
  <si>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</si>
  <si>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</si>
  <si>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</si>
  <si>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</si>
  <si>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</si>
  <si>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</si>
  <si>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</si>
  <si>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</si>
  <si>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</si>
  <si>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</si>
  <si>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</si>
  <si>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</si>
  <si>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</si>
  <si>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</si>
  <si>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</si>
  <si>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</si>
  <si>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</si>
  <si>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</si>
  <si>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</si>
  <si>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</si>
  <si>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</si>
  <si>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</si>
  <si>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</si>
  <si>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</si>
  <si>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</si>
  <si>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</si>
  <si>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</si>
  <si>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</si>
  <si>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</si>
  <si>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</si>
  <si>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</si>
  <si>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</si>
  <si>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</si>
  <si>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</si>
  <si>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</si>
  <si>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</si>
  <si>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</si>
  <si>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</si>
  <si>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</si>
  <si>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</si>
  <si>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</si>
  <si>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</si>
  <si>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</si>
  <si>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</si>
  <si>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</si>
  <si>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</si>
  <si>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</si>
  <si>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</si>
  <si>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</si>
  <si>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</si>
  <si>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</si>
  <si>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</si>
  <si>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</si>
  <si>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</si>
  <si>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</si>
  <si>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</si>
  <si>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</si>
  <si>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</si>
  <si>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</si>
  <si>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</si>
  <si>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</si>
  <si>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</si>
  <si>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</si>
  <si>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</si>
  <si>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</si>
  <si>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</si>
  <si>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</si>
  <si>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</si>
  <si>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</si>
  <si>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</si>
  <si>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</si>
  <si>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</si>
  <si>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</si>
  <si>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</si>
  <si>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</si>
  <si>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</si>
  <si>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</si>
  <si>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</si>
  <si>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</si>
  <si>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</si>
  <si>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</si>
  <si>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</si>
  <si>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</si>
  <si>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</si>
  <si>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</si>
  <si>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</si>
  <si>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</si>
  <si>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</si>
  <si>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</si>
  <si>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</si>
  <si>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</si>
  <si>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</si>
  <si>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</si>
  <si>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</si>
  <si>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</si>
  <si>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</si>
  <si>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</si>
  <si>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</si>
  <si>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</si>
  <si>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</si>
  <si>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</si>
  <si>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</si>
  <si>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</si>
  <si>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</si>
  <si>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</si>
  <si>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</si>
  <si>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</si>
  <si>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</si>
  <si>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</si>
  <si>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</si>
  <si>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</si>
  <si>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</si>
  <si>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</si>
  <si>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</si>
  <si>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</si>
  <si>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</si>
  <si>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</si>
  <si>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</si>
  <si>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</si>
  <si>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</si>
  <si>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</si>
  <si>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</si>
  <si>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</si>
  <si>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</si>
  <si>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</si>
  <si>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</si>
  <si>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</si>
  <si>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</si>
  <si>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</si>
  <si>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</si>
  <si>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</si>
  <si>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</si>
  <si>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</si>
  <si>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</si>
  <si>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</si>
  <si>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</si>
  <si>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</si>
  <si>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</si>
  <si>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</si>
  <si>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</si>
  <si>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</si>
  <si>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</si>
  <si>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</si>
  <si>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</si>
  <si>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</si>
  <si>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</si>
  <si>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</si>
  <si>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</si>
  <si>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</si>
  <si>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</si>
  <si>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</si>
  <si>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</si>
  <si>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</si>
  <si>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</si>
  <si>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</si>
  <si>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</si>
  <si>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</si>
  <si>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</si>
  <si>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</si>
  <si>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</si>
  <si>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</si>
  <si>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</si>
  <si>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</si>
  <si>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</si>
  <si>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</si>
  <si>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</si>
  <si>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</si>
  <si>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</si>
  <si>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</si>
  <si>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</si>
  <si>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</si>
  <si>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</si>
  <si>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</si>
  <si>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</si>
  <si>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</si>
  <si>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</si>
  <si>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</si>
  <si>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</si>
  <si>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</si>
  <si>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</si>
  <si>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</si>
  <si>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</si>
  <si>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</si>
  <si>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</si>
  <si>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</si>
  <si>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</si>
  <si>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</si>
  <si>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</si>
  <si>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</si>
  <si>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</si>
  <si>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</si>
  <si>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</si>
  <si>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</si>
  <si>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</si>
  <si>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</si>
  <si>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</si>
  <si>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</si>
  <si>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</si>
  <si>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</si>
  <si>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</si>
  <si>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</si>
  <si>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</si>
  <si>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</si>
  <si>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</si>
  <si>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</si>
  <si>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</si>
  <si>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</si>
  <si>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</si>
  <si>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</si>
  <si>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</si>
  <si>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</si>
  <si>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</si>
  <si>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</si>
  <si>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</si>
  <si>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</si>
  <si>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</si>
  <si>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</si>
  <si>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</si>
  <si>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</si>
  <si>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</si>
  <si>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</si>
  <si>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</si>
  <si>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</si>
  <si>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</si>
  <si>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</si>
  <si>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</si>
  <si>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</si>
  <si>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</si>
  <si>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</si>
  <si>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</si>
  <si>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</si>
  <si>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</si>
  <si>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</si>
  <si>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</si>
  <si>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</si>
  <si>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</si>
  <si>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</si>
  <si>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</si>
  <si>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</si>
  <si>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</si>
  <si>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</si>
  <si>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</si>
  <si>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</si>
  <si>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</si>
  <si>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</si>
  <si>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</si>
  <si>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</si>
  <si>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</si>
  <si>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</si>
  <si>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</si>
  <si>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</si>
  <si>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</si>
  <si>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</si>
  <si>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</si>
  <si>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</si>
  <si>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</si>
  <si>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</si>
  <si>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</si>
  <si>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</si>
  <si>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</si>
  <si>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</si>
  <si>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</si>
  <si>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</si>
  <si>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</si>
  <si>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</si>
  <si>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</si>
  <si>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</si>
  <si>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</si>
  <si>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</si>
  <si>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</si>
  <si>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</si>
  <si>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</si>
  <si>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</si>
  <si>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</si>
  <si>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</si>
  <si>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</si>
  <si>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</si>
  <si>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</si>
  <si>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</si>
  <si>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</si>
  <si>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</si>
  <si>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</si>
  <si>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</si>
  <si>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</si>
  <si>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</si>
  <si>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</si>
  <si>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</si>
  <si>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</si>
  <si>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</si>
  <si>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</si>
  <si>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</si>
  <si>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</si>
  <si>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</si>
  <si>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</si>
  <si>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</si>
  <si>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</si>
  <si>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</si>
  <si>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</si>
  <si>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</si>
  <si>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</si>
  <si>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</si>
  <si>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</si>
  <si>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</si>
  <si>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</si>
  <si>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</si>
  <si>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</si>
  <si>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</si>
  <si>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</si>
  <si>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</si>
  <si>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</si>
  <si>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</si>
  <si>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</si>
  <si>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</si>
  <si>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</si>
  <si>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</si>
  <si>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</si>
  <si>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</si>
  <si>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</si>
  <si>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</si>
  <si>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</si>
  <si>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</si>
  <si>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</si>
  <si>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</si>
  <si>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</si>
  <si>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</si>
  <si>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</si>
  <si>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</si>
  <si>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</si>
  <si>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</si>
  <si>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</si>
  <si>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</si>
  <si>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</si>
  <si>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</si>
  <si>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</si>
  <si>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</si>
  <si>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</si>
  <si>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</si>
  <si>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</si>
  <si>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</si>
  <si>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</si>
  <si>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</si>
  <si>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</si>
  <si>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</si>
  <si>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</si>
  <si>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</si>
  <si>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</si>
  <si>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</si>
  <si>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</si>
  <si>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</si>
  <si>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</si>
  <si>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</si>
  <si>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</si>
  <si>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</si>
  <si>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</si>
  <si>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</si>
  <si>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</si>
  <si>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</si>
  <si>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</si>
  <si>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</si>
  <si>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</si>
  <si>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</si>
  <si>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</si>
  <si>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</si>
  <si>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</si>
  <si>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</si>
  <si>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</si>
  <si>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</si>
  <si>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</si>
  <si>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</si>
  <si>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</si>
  <si>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</si>
  <si>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</si>
  <si>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</si>
  <si>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</si>
  <si>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</si>
  <si>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</si>
  <si>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</si>
  <si>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</si>
  <si>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</si>
  <si>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</si>
  <si>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</si>
  <si>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</si>
  <si>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</si>
  <si>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</si>
  <si>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</si>
  <si>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</si>
  <si>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</si>
  <si>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</si>
  <si>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</si>
  <si>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</si>
  <si>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</si>
  <si>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</si>
  <si>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</si>
  <si>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</si>
  <si>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</si>
  <si>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</si>
  <si>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</si>
  <si>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</si>
  <si>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</si>
  <si>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</si>
  <si>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</si>
  <si>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</si>
  <si>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</si>
  <si>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</si>
  <si>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</si>
  <si>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</si>
  <si>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</si>
  <si>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</si>
  <si>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</si>
  <si>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</si>
  <si>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</si>
  <si>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</si>
  <si>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</si>
  <si>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</si>
  <si>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</si>
  <si>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</si>
  <si>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</si>
  <si>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</si>
  <si>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</si>
  <si>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</si>
  <si>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</si>
  <si>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</si>
  <si>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</si>
  <si>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</si>
  <si>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</si>
  <si>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</si>
  <si>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</si>
  <si>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</si>
  <si>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</si>
  <si>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</si>
  <si>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</si>
  <si>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</si>
  <si>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</si>
  <si>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</si>
  <si>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</si>
  <si>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</si>
  <si>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</si>
  <si>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</si>
  <si>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</si>
  <si>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</si>
  <si>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</si>
  <si>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</si>
  <si>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</si>
  <si>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</si>
  <si>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</si>
  <si>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</si>
  <si>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</si>
  <si>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</si>
  <si>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</si>
  <si>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</si>
  <si>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</si>
  <si>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</si>
  <si>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</si>
  <si>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</si>
  <si>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</si>
  <si>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</si>
  <si>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</si>
  <si>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</si>
  <si>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</si>
  <si>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</si>
  <si>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</si>
  <si>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</si>
  <si>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</si>
  <si>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</si>
  <si>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</si>
  <si>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</si>
  <si>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</si>
  <si>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</si>
  <si>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</si>
  <si>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</si>
  <si>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</si>
  <si>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</si>
  <si>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</si>
  <si>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</si>
  <si>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</si>
  <si>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</si>
  <si>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</si>
  <si>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</si>
  <si>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</si>
  <si>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</si>
  <si>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</si>
  <si>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</si>
  <si>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</si>
  <si>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</si>
  <si>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</si>
  <si>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</si>
  <si>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</si>
  <si>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</si>
  <si>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</si>
  <si>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</si>
  <si>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</si>
  <si>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</si>
  <si>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</si>
  <si>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</si>
  <si>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</si>
  <si>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</si>
  <si>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</si>
  <si>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</si>
  <si>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</si>
  <si>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</si>
  <si>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</si>
  <si>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</si>
  <si>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</si>
  <si>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</si>
  <si>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</si>
  <si>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</si>
  <si>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</si>
  <si>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</si>
  <si>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</si>
  <si>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</si>
  <si>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</si>
  <si>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</si>
  <si>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</si>
  <si>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</si>
  <si>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</si>
  <si>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</si>
  <si>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</si>
  <si>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</si>
  <si>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</si>
  <si>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</si>
  <si>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</si>
  <si>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</si>
  <si>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</si>
  <si>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</si>
  <si>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</si>
  <si>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</si>
  <si>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</si>
  <si>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</si>
  <si>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</si>
  <si>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</si>
  <si>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</si>
  <si>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</si>
  <si>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</si>
  <si>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</si>
  <si>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</si>
  <si>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</si>
  <si>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</si>
  <si>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</si>
  <si>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</si>
  <si>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</si>
  <si>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</si>
  <si>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</si>
  <si>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</si>
  <si>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</si>
  <si>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</si>
  <si>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</si>
  <si>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</si>
  <si>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</si>
  <si>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</si>
  <si>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</si>
  <si>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</si>
  <si>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</si>
  <si>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</si>
  <si>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</si>
  <si>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</si>
  <si>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</si>
  <si>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</si>
  <si>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</si>
  <si>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</si>
  <si>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</si>
  <si>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</si>
  <si>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</si>
  <si>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</si>
  <si>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</si>
  <si>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</si>
  <si>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</si>
  <si>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</si>
  <si>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</si>
  <si>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</si>
  <si>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</si>
  <si>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</si>
  <si>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</si>
  <si>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</si>
  <si>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</si>
  <si>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</si>
  <si>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</si>
  <si>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</si>
  <si>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</si>
  <si>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</si>
  <si>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</si>
  <si>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</si>
  <si>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</si>
  <si>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</si>
  <si>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</si>
  <si>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</si>
  <si>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</si>
  <si>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</si>
  <si>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</si>
  <si>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</si>
  <si>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</si>
  <si>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</si>
  <si>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</si>
  <si>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</si>
  <si>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</si>
  <si>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</si>
  <si>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</si>
  <si>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</si>
  <si>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</si>
  <si>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</si>
  <si>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</si>
  <si>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</si>
  <si>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</si>
  <si>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</si>
  <si>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</si>
  <si>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</si>
  <si>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</si>
  <si>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</si>
  <si>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</si>
  <si>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</si>
  <si>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</si>
  <si>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</si>
  <si>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</si>
  <si>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</si>
  <si>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</si>
  <si>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</si>
  <si>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</si>
  <si>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</si>
  <si>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</si>
  <si>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</si>
  <si>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</si>
  <si>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</si>
  <si>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</si>
  <si>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</si>
  <si>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</si>
  <si>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</si>
  <si>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</si>
  <si>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</si>
  <si>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</si>
  <si>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</si>
  <si>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</si>
  <si>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</si>
  <si>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</si>
  <si>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</si>
  <si>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</si>
  <si>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</si>
  <si>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</si>
  <si>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</si>
  <si>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</si>
  <si>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</si>
  <si>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</si>
  <si>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</si>
  <si>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</si>
  <si>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</si>
  <si>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</si>
  <si>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</si>
  <si>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</si>
  <si>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</si>
  <si>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</si>
  <si>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</si>
  <si>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</si>
  <si>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</si>
  <si>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</si>
  <si>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</si>
  <si>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</si>
  <si>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</si>
  <si>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</si>
  <si>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</si>
  <si>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</si>
  <si>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</si>
  <si>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</si>
  <si>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</si>
  <si>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</si>
  <si>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</si>
  <si>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</si>
  <si>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</si>
  <si>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</si>
  <si>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</si>
  <si>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</si>
  <si>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</si>
  <si>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</si>
  <si>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</si>
  <si>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</si>
  <si>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</si>
  <si>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</si>
  <si>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</si>
  <si>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</si>
  <si>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</si>
  <si>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</si>
  <si>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</si>
  <si>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</si>
  <si>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</si>
  <si>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</si>
  <si>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</si>
  <si>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</si>
  <si>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</si>
  <si>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</si>
  <si>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</si>
  <si>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</si>
  <si>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</si>
  <si>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</si>
  <si>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</si>
  <si>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</si>
  <si>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</si>
  <si>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</si>
  <si>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</si>
  <si>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</si>
  <si>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</si>
  <si>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</si>
  <si>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</si>
  <si>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</si>
  <si>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</si>
  <si>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</si>
  <si>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</si>
  <si>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</si>
  <si>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</si>
  <si>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</si>
  <si>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</si>
  <si>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</si>
  <si>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</si>
  <si>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</si>
  <si>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</si>
  <si>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</si>
  <si>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</si>
  <si>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</si>
  <si>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</si>
  <si>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</si>
  <si>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</si>
  <si>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</si>
  <si>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</si>
  <si>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</si>
  <si>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</si>
  <si>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</si>
  <si>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</si>
  <si>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</si>
  <si>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</si>
  <si>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</si>
  <si>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</si>
  <si>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</si>
  <si>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</si>
  <si>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</si>
  <si>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</si>
  <si>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</si>
  <si>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</si>
  <si>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</si>
  <si>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</si>
  <si>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</si>
  <si>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</si>
  <si>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</si>
  <si>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</si>
  <si>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</si>
  <si>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</si>
  <si>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</si>
  <si>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</si>
  <si>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</si>
  <si>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</si>
  <si>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</si>
  <si>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</si>
  <si>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</si>
  <si>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</si>
  <si>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</si>
  <si>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</si>
  <si>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</si>
  <si>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</si>
  <si>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</si>
  <si>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</si>
  <si>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</si>
  <si>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</si>
  <si>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</si>
  <si>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</si>
  <si>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</si>
  <si>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</si>
  <si>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</si>
  <si>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</si>
  <si>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</si>
  <si>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</si>
  <si>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</si>
  <si>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</si>
  <si>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</si>
  <si>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</si>
  <si>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</si>
  <si>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</si>
  <si>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</si>
  <si>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</si>
  <si>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</si>
  <si>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</si>
  <si>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</si>
  <si>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</si>
  <si>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</si>
  <si>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</si>
  <si>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</si>
  <si>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</si>
  <si>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</si>
  <si>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</si>
  <si>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</si>
  <si>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</si>
  <si>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</si>
  <si>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</si>
  <si>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</si>
  <si>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</si>
  <si>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</si>
  <si>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</si>
  <si>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</si>
  <si>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</si>
  <si>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</si>
  <si>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</si>
  <si>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</si>
  <si>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</si>
  <si>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</si>
  <si>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</si>
  <si>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</si>
  <si>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</si>
  <si>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</si>
  <si>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</si>
  <si>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</si>
  <si>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</si>
  <si>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</si>
  <si>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</si>
  <si>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</si>
  <si>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</si>
  <si>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</si>
  <si>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</si>
  <si>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</si>
  <si>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</si>
  <si>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</si>
  <si>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</si>
  <si>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</si>
  <si>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</si>
  <si>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</si>
  <si>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</si>
  <si>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</si>
  <si>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</si>
  <si>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</si>
  <si>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</si>
  <si>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</si>
  <si>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</si>
  <si>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</si>
  <si>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</si>
  <si>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</si>
  <si>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</si>
  <si>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</si>
  <si>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</si>
  <si>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</si>
  <si>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</si>
  <si>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</si>
  <si>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</si>
  <si>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</si>
  <si>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</si>
  <si>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</si>
  <si>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</si>
  <si>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</si>
  <si>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</si>
  <si>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</si>
  <si>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</si>
  <si>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</si>
  <si>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</si>
  <si>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</si>
  <si>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</si>
  <si>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</si>
  <si>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</si>
  <si>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</si>
  <si>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</si>
  <si>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</si>
  <si>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</si>
  <si>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</si>
  <si>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</si>
  <si>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</si>
  <si>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</si>
  <si>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</si>
  <si>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</si>
  <si>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</si>
  <si>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</si>
  <si>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</si>
  <si>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</si>
  <si>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</si>
  <si>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</si>
  <si>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</si>
  <si>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</si>
  <si>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</si>
  <si>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</si>
  <si>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</si>
  <si>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</si>
  <si>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</si>
  <si>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</si>
  <si>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</si>
  <si>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</si>
  <si>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</si>
  <si>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</si>
  <si>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</si>
  <si>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</si>
  <si>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</si>
  <si>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</si>
  <si>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</si>
  <si>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</si>
  <si>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</si>
  <si>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</si>
  <si>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</si>
  <si>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</si>
  <si>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</si>
  <si>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</si>
  <si>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</si>
  <si>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</si>
  <si>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</si>
  <si>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</si>
  <si>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</si>
  <si>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</si>
  <si>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</si>
  <si>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</si>
  <si>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</si>
  <si>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</si>
  <si>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</si>
  <si>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</si>
  <si>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</si>
  <si>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</si>
  <si>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</si>
  <si>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</si>
  <si>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</si>
  <si>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</si>
  <si>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</si>
  <si>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</si>
  <si>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</si>
  <si>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</si>
  <si>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</si>
  <si>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</si>
  <si>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</si>
  <si>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</si>
  <si>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</si>
  <si>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</si>
  <si>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</si>
  <si>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</si>
  <si>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</si>
  <si>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</si>
  <si>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</si>
  <si>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</si>
  <si>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</si>
  <si>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</si>
  <si>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</si>
  <si>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</si>
  <si>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</si>
  <si>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</si>
  <si>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</si>
  <si>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</si>
  <si>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</si>
  <si>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</si>
  <si>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</si>
  <si>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</si>
  <si>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</si>
  <si>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</si>
  <si>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</si>
  <si>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</si>
  <si>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</si>
  <si>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</si>
  <si>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</si>
  <si>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</si>
  <si>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</si>
  <si>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一般公共预算支出经济分类明细表</t>
  </si>
  <si>
    <t>财决03表</t>
  </si>
  <si>
    <t>2024年</t>
  </si>
  <si>
    <t>预算数</t>
  </si>
  <si>
    <t>其中：一般公共预算基本支出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</si>
  <si>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</si>
  <si>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</si>
  <si>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</si>
  <si>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</si>
  <si>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</si>
  <si>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</si>
  <si>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</si>
  <si>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</si>
  <si>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</si>
  <si>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</si>
  <si>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</si>
  <si>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</si>
  <si>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</si>
  <si>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</si>
  <si>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</si>
  <si>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</si>
  <si>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</si>
  <si>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</si>
  <si>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</si>
  <si>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</si>
  <si>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</si>
  <si>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</si>
  <si>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</si>
  <si>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</si>
  <si>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</si>
  <si>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</si>
  <si>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</si>
  <si>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</si>
  <si>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</si>
  <si>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</si>
  <si>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</si>
  <si>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资本性支出(基本建设)</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</si>
  <si>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</si>
  <si>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</si>
  <si>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</si>
  <si>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</si>
  <si>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</si>
  <si>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</si>
  <si>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</si>
  <si>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</si>
  <si>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</si>
  <si>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</si>
  <si>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</si>
  <si>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</si>
  <si>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</si>
  <si>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政府性基金收支决算总表</t>
  </si>
  <si>
    <t>决算04表</t>
  </si>
  <si>
    <t>一、教育支出</t>
  </si>
  <si>
    <t>二、科学技术支出</t>
  </si>
  <si>
    <t>专项转移补助收入</t>
  </si>
  <si>
    <t>三、文化旅游体育与传媒支出</t>
  </si>
  <si>
    <t>四、社会保障和就业支出</t>
  </si>
  <si>
    <t>五、卫生健康支出</t>
  </si>
  <si>
    <t>六、节能环保支出</t>
  </si>
  <si>
    <t>七、城乡社区支出</t>
  </si>
  <si>
    <t>八、农林水支出</t>
  </si>
  <si>
    <t>九、交通运输支出</t>
  </si>
  <si>
    <t>十、资源勘探工业信息等支出</t>
  </si>
  <si>
    <t>十一、金融支出</t>
  </si>
  <si>
    <t>十二、自然资源海洋气象等支出</t>
  </si>
  <si>
    <t>十三、住房保障支出</t>
  </si>
  <si>
    <t>十四、粮油物资储备支出</t>
  </si>
  <si>
    <t>十五、灾害防治及应急管理支出</t>
  </si>
  <si>
    <t>十六、其他支出</t>
  </si>
  <si>
    <t>十七、债务付息支出</t>
  </si>
  <si>
    <t>十八、债务发行费用支出</t>
  </si>
  <si>
    <t>十九、抗疫特别国债安排的支出</t>
  </si>
  <si>
    <t>政府性基金支出决算功能分类明细表</t>
  </si>
  <si>
    <t>财决05表</t>
  </si>
  <si>
    <t>其中：专项转移支付补助</t>
  </si>
  <si>
    <t>政府性基金预算支出合计</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</si>
  <si>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</si>
  <si>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</si>
  <si>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</si>
  <si>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</si>
  <si>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</si>
  <si>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</si>
  <si>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</si>
  <si>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</si>
  <si>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</si>
  <si>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</si>
  <si>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</si>
  <si>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</si>
  <si>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</si>
  <si>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</si>
  <si>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</si>
  <si>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</si>
  <si>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</si>
  <si>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</si>
  <si>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</si>
  <si>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</si>
  <si>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</si>
  <si>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</si>
  <si>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</si>
  <si>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</si>
  <si>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</si>
  <si>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</si>
  <si>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</si>
  <si>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</si>
  <si>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</si>
  <si>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</si>
  <si>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</si>
  <si>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</si>
  <si>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</si>
  <si>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</si>
  <si>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</si>
  <si>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</si>
  <si>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</si>
  <si>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</si>
  <si>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</si>
  <si>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</si>
  <si>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</si>
  <si>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</si>
  <si>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</si>
  <si>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</si>
  <si>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</si>
  <si>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</si>
  <si>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</si>
  <si>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</si>
  <si>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</si>
  <si>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</si>
  <si>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</si>
  <si>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</si>
  <si>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</si>
  <si>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</si>
  <si>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</si>
  <si>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</si>
  <si>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</si>
  <si>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</si>
  <si>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</si>
  <si>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</si>
  <si>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</si>
  <si>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</si>
  <si>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</si>
  <si>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</si>
  <si>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</si>
  <si>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</si>
  <si>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</si>
  <si>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</si>
  <si>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</si>
  <si>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</si>
  <si>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</si>
  <si>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</si>
  <si>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</si>
  <si>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</si>
  <si>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</si>
  <si>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</si>
  <si>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</si>
  <si>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</si>
  <si>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</si>
  <si>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</si>
  <si>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</si>
  <si>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</si>
  <si>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</si>
  <si>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</si>
  <si>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</si>
  <si>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</si>
  <si>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</si>
  <si>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</si>
  <si>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</si>
  <si>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</si>
  <si>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</si>
  <si>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</si>
  <si>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</si>
  <si>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</si>
  <si>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</si>
  <si>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</si>
  <si>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</si>
  <si>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</si>
  <si>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</si>
  <si>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</si>
  <si>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</si>
  <si>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</si>
  <si>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</si>
  <si>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</si>
  <si>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</si>
  <si>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</si>
  <si>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</si>
  <si>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</si>
  <si>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</si>
  <si>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</si>
  <si>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</si>
  <si>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</si>
  <si>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</si>
  <si>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</si>
  <si>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</si>
  <si>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</si>
  <si>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</si>
  <si>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</si>
  <si>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</si>
  <si>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</si>
  <si>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</si>
  <si>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</si>
  <si>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</si>
  <si>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</si>
  <si>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</si>
  <si>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</si>
  <si>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</si>
  <si>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</si>
  <si>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</si>
  <si>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</si>
  <si>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</si>
  <si>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</si>
  <si>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</si>
  <si>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</si>
  <si>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</si>
  <si>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</si>
  <si>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</si>
  <si>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</si>
  <si>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</si>
  <si>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</si>
  <si>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</si>
  <si>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</si>
  <si>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</si>
  <si>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</si>
  <si>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</si>
  <si>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</si>
  <si>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</si>
  <si>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</si>
  <si>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</si>
  <si>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</si>
  <si>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</si>
  <si>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</si>
  <si>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</si>
  <si>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</si>
  <si>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</si>
  <si>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</si>
  <si>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</si>
  <si>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</si>
  <si>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</si>
  <si>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</si>
  <si>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</si>
  <si>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</si>
  <si>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</si>
  <si>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</si>
  <si>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</si>
  <si>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</si>
  <si>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</si>
  <si>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</si>
  <si>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</si>
  <si>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</si>
  <si>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</si>
  <si>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</si>
  <si>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</si>
  <si>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</si>
  <si>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</si>
  <si>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</si>
  <si>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</si>
  <si>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</si>
  <si>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</si>
  <si>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</si>
  <si>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</si>
  <si>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</si>
  <si>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</si>
  <si>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</si>
  <si>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</si>
  <si>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</si>
  <si>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</si>
  <si>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</si>
  <si>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</si>
  <si>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</si>
  <si>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</si>
  <si>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</si>
  <si>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</si>
  <si>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</si>
  <si>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</si>
  <si>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</si>
  <si>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</si>
  <si>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</si>
  <si>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</si>
  <si>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</si>
  <si>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</si>
  <si>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</si>
  <si>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</si>
  <si>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</si>
  <si>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</si>
  <si>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</si>
  <si>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</si>
  <si>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</si>
  <si>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</si>
  <si>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</si>
  <si>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</si>
  <si>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</si>
  <si>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</si>
  <si>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</si>
  <si>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</si>
  <si>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</si>
  <si>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</si>
  <si>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</si>
  <si>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</si>
  <si>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</si>
  <si>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</si>
  <si>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</si>
  <si>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</si>
  <si>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</si>
  <si>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</si>
  <si>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</si>
  <si>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</si>
  <si>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</si>
  <si>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</si>
  <si>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</si>
  <si>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</si>
  <si>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</si>
  <si>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</si>
  <si>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</si>
  <si>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</si>
  <si>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</si>
  <si>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</si>
  <si>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</si>
  <si>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</si>
  <si>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</si>
  <si>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</si>
  <si>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</si>
  <si>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</si>
  <si>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</si>
  <si>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</si>
  <si>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</si>
  <si>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</si>
  <si>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</si>
  <si>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</si>
  <si>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</si>
  <si>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</si>
  <si>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</si>
  <si>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</si>
  <si>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</si>
  <si>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</si>
  <si>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</si>
  <si>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</si>
  <si>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</si>
  <si>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</si>
  <si>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</si>
  <si>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</si>
  <si>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</si>
  <si>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</si>
  <si>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</si>
  <si>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</si>
  <si>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</si>
  <si>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</si>
  <si>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</si>
  <si>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</si>
  <si>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</si>
  <si>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</si>
  <si>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</si>
  <si>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</si>
  <si>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</si>
  <si>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</si>
  <si>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</si>
  <si>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</si>
  <si>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</si>
  <si>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</si>
  <si>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</si>
  <si>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r>
      <rPr>
        <sz val="12"/>
        <rFont val="方正仿宋_GBK"/>
        <charset val="134"/>
      </rPr>
      <t>财决0</t>
    </r>
    <r>
      <rPr>
        <sz val="12"/>
        <rFont val="方正仿宋_GBK"/>
        <charset val="134"/>
      </rPr>
      <t>6表</t>
    </r>
  </si>
  <si>
    <t>单位：个、人</t>
  </si>
  <si>
    <t>年末机构数(个)</t>
  </si>
  <si>
    <t>年末人数</t>
  </si>
  <si>
    <t>其中：</t>
  </si>
  <si>
    <t>年末其他人员</t>
  </si>
  <si>
    <t>年末学生人数</t>
  </si>
  <si>
    <t>年末遗属人员</t>
  </si>
  <si>
    <t>一般公共预算财政拨款开支人员</t>
  </si>
  <si>
    <t>政府性基金预算财政拨款开支人员</t>
  </si>
  <si>
    <t>经费自理人数</t>
  </si>
  <si>
    <t>独立编制机构数</t>
  </si>
  <si>
    <t>独立核算机构数</t>
  </si>
  <si>
    <t>总计</t>
  </si>
  <si>
    <t>在职人员</t>
  </si>
  <si>
    <t>离休人员</t>
  </si>
  <si>
    <t>退休人员</t>
  </si>
  <si>
    <t>合计</t>
  </si>
  <si>
    <t>小计</t>
  </si>
  <si>
    <t>行政人员</t>
  </si>
  <si>
    <t>参照公务员法管理事业人员</t>
  </si>
  <si>
    <t>非参公事业人员</t>
  </si>
  <si>
    <t>合     计</t>
  </si>
  <si>
    <t>财决07表</t>
  </si>
  <si>
    <t>单位：个、人、万元、元</t>
  </si>
  <si>
    <t>项    目</t>
  </si>
  <si>
    <t>一、本年乡镇数</t>
  </si>
  <si>
    <t>二、乡镇财政供养人数</t>
  </si>
  <si>
    <t xml:space="preserve">  1.一般公共预算财政拨款开支人数</t>
  </si>
  <si>
    <t xml:space="preserve">        其中：教师</t>
  </si>
  <si>
    <t xml:space="preserve">  2.政府性基金预算财政拨款开支人数</t>
  </si>
  <si>
    <t>三、赤字乡镇个数</t>
  </si>
  <si>
    <t>四、乡镇年末总人口（人）</t>
  </si>
  <si>
    <t xml:space="preserve">      城镇人口（人）</t>
  </si>
  <si>
    <t xml:space="preserve">      乡村人口（人）</t>
  </si>
  <si>
    <t>五、村社情况统计</t>
  </si>
  <si>
    <r>
      <rPr>
        <sz val="12"/>
        <rFont val="方正仿宋_GBK"/>
        <charset val="134"/>
      </rPr>
      <t xml:space="preserve"> </t>
    </r>
    <r>
      <rPr>
        <sz val="12"/>
        <rFont val="方正仿宋_GBK"/>
        <charset val="134"/>
      </rPr>
      <t xml:space="preserve">     </t>
    </r>
    <r>
      <rPr>
        <sz val="12"/>
        <rFont val="方正仿宋_GBK"/>
        <charset val="134"/>
      </rPr>
      <t>村民委员会个数（个）</t>
    </r>
  </si>
  <si>
    <r>
      <rPr>
        <sz val="12"/>
        <rFont val="方正仿宋_GBK"/>
        <charset val="134"/>
      </rPr>
      <t xml:space="preserve">   </t>
    </r>
    <r>
      <rPr>
        <sz val="12"/>
        <rFont val="方正仿宋_GBK"/>
        <charset val="134"/>
      </rPr>
      <t xml:space="preserve">   </t>
    </r>
    <r>
      <rPr>
        <sz val="12"/>
        <rFont val="方正仿宋_GBK"/>
        <charset val="134"/>
      </rPr>
      <t>村民小组个数（个）</t>
    </r>
  </si>
  <si>
    <r>
      <rPr>
        <sz val="12"/>
        <rFont val="方正仿宋_GBK"/>
        <charset val="134"/>
      </rPr>
      <t xml:space="preserve">    </t>
    </r>
    <r>
      <rPr>
        <sz val="12"/>
        <rFont val="方正仿宋_GBK"/>
        <charset val="134"/>
      </rPr>
      <t xml:space="preserve">  </t>
    </r>
    <r>
      <rPr>
        <sz val="12"/>
        <rFont val="方正仿宋_GBK"/>
        <charset val="134"/>
      </rPr>
      <t>居委会个数（个）</t>
    </r>
  </si>
  <si>
    <t xml:space="preserve">      居民小组个数（个）</t>
  </si>
  <si>
    <t>六、地区生产总值（万元）</t>
  </si>
  <si>
    <t xml:space="preserve">      第一产业</t>
  </si>
  <si>
    <t xml:space="preserve">      第二产业</t>
  </si>
  <si>
    <t xml:space="preserve">      第三产业</t>
  </si>
  <si>
    <t>城镇居民人均可支配收入（元）</t>
  </si>
  <si>
    <t>农村居民人均可支配收入（元）</t>
  </si>
  <si>
    <t>财决08表</t>
  </si>
  <si>
    <t xml:space="preserve">资       产       部       类  </t>
  </si>
  <si>
    <t xml:space="preserve">负       债       部       类  </t>
  </si>
  <si>
    <t>会计科目</t>
  </si>
  <si>
    <t>期初数</t>
  </si>
  <si>
    <t>期末数</t>
  </si>
  <si>
    <t>流动资产：</t>
  </si>
  <si>
    <t>流动负债：</t>
  </si>
  <si>
    <t>国库存款</t>
  </si>
  <si>
    <t>应付短期政府债券</t>
  </si>
  <si>
    <t>其他财政存款</t>
  </si>
  <si>
    <t>应付国库集中支付结余</t>
  </si>
  <si>
    <t>国库现金管理存款</t>
  </si>
  <si>
    <t>与上级往来</t>
  </si>
  <si>
    <t>有价证券</t>
  </si>
  <si>
    <t>其他应付款</t>
  </si>
  <si>
    <t>应收非税收入</t>
  </si>
  <si>
    <t>应付代管资金</t>
  </si>
  <si>
    <t>应收股利</t>
  </si>
  <si>
    <t>应付利息</t>
  </si>
  <si>
    <t>借出款项</t>
  </si>
  <si>
    <t>一年内到期的非流动负债</t>
  </si>
  <si>
    <t>与下级往来</t>
  </si>
  <si>
    <t>流动负债合计</t>
  </si>
  <si>
    <t>预拨经费</t>
  </si>
  <si>
    <t>非流动负债：</t>
  </si>
  <si>
    <t>在途款</t>
  </si>
  <si>
    <t>应付长期政府债券</t>
  </si>
  <si>
    <t>其他应收款</t>
  </si>
  <si>
    <t>借入款项</t>
  </si>
  <si>
    <t>应收利息</t>
  </si>
  <si>
    <t>应付地方政府债券转贷款</t>
  </si>
  <si>
    <t>一年内到期的非流动资产</t>
  </si>
  <si>
    <t>应付主权外债转贷款</t>
  </si>
  <si>
    <t>流动资产合计</t>
  </si>
  <si>
    <t>其他负债</t>
  </si>
  <si>
    <t>非流动资产：</t>
  </si>
  <si>
    <t>非流动负债合计</t>
  </si>
  <si>
    <t>应收地方政府债券转贷款</t>
  </si>
  <si>
    <t>负债合计</t>
  </si>
  <si>
    <t>应收主权外债转贷款</t>
  </si>
  <si>
    <t>净资产：</t>
  </si>
  <si>
    <t>股权投资</t>
  </si>
  <si>
    <t>累计盈余</t>
  </si>
  <si>
    <t>非流动资产合计</t>
  </si>
  <si>
    <t>预算稳定调节基金</t>
  </si>
  <si>
    <t>预算周转金</t>
  </si>
  <si>
    <t>权益法调整</t>
  </si>
  <si>
    <t>净资产合计</t>
  </si>
  <si>
    <t>资产总计</t>
  </si>
  <si>
    <t>负债和净资产总计</t>
  </si>
  <si>
    <t>　借出款项—往来资金明细表</t>
  </si>
  <si>
    <t>财决9-1表</t>
  </si>
  <si>
    <t>单位：万元</t>
  </si>
  <si>
    <t>单位</t>
  </si>
  <si>
    <t>形成原因</t>
  </si>
  <si>
    <t>期初</t>
  </si>
  <si>
    <t>期末</t>
  </si>
  <si>
    <t>　借出款项合计</t>
  </si>
  <si>
    <t>　其他应收款—往来资金明细表</t>
  </si>
  <si>
    <t>财决9-2表</t>
  </si>
  <si>
    <t>　其他应收款合计</t>
  </si>
  <si>
    <t>借给本级单位政府三金账</t>
  </si>
  <si>
    <t>历年三金账欠总预算拨款</t>
  </si>
  <si>
    <t>借给本级政府单位机关</t>
  </si>
  <si>
    <t>历年单位账欠总预算拨款</t>
  </si>
  <si>
    <t>其他各项经费超支款</t>
  </si>
  <si>
    <t>历年超支款</t>
  </si>
  <si>
    <t>其他应付款—往来资金明细表</t>
  </si>
  <si>
    <t>财决9-3表</t>
  </si>
  <si>
    <t>　其他应付款合计</t>
  </si>
  <si>
    <t>欠永加信用社贷款</t>
  </si>
  <si>
    <t>历年因永嘉教学楼重建陈显振贷款转政府</t>
  </si>
</sst>
</file>

<file path=xl/styles.xml><?xml version="1.0" encoding="utf-8"?>
<styleSheet xmlns="http://schemas.openxmlformats.org/spreadsheetml/2006/main">
  <numFmts count="28">
    <numFmt numFmtId="43" formatCode="_ * #,##0.00_ ;_ * \-#,##0.00_ ;_ * &quot;-&quot;??_ ;_ @_ "/>
    <numFmt numFmtId="176" formatCode="#\ ??/??"/>
    <numFmt numFmtId="44" formatCode="_ &quot;￥&quot;* #,##0.00_ ;_ &quot;￥&quot;* \-#,##0.00_ ;_ &quot;￥&quot;* &quot;-&quot;??_ ;_ @_ "/>
    <numFmt numFmtId="41" formatCode="_ * #,##0_ ;_ * \-#,##0_ ;_ * &quot;-&quot;_ ;_ @_ "/>
    <numFmt numFmtId="42" formatCode="_ &quot;￥&quot;* #,##0_ ;_ &quot;￥&quot;* \-#,##0_ ;_ &quot;￥&quot;* &quot;-&quot;_ ;_ @_ "/>
    <numFmt numFmtId="177" formatCode="_-&quot;$&quot;\ * #,##0_-;_-&quot;$&quot;\ * #,##0\-;_-&quot;$&quot;\ * &quot;-&quot;_-;_-@_-"/>
    <numFmt numFmtId="178" formatCode="_(&quot;$&quot;* #,##0_);_(&quot;$&quot;* \(#,##0\);_(&quot;$&quot;* &quot;-&quot;_);_(@_)"/>
    <numFmt numFmtId="179" formatCode="#,##0.00_ ;[Red]\-#,##0.00\ "/>
    <numFmt numFmtId="180" formatCode="\$#,##0.00;\(\$#,##0.00\)"/>
    <numFmt numFmtId="181" formatCode="&quot;$&quot;#,##0.00_);\(&quot;$&quot;#,##0.00\)"/>
    <numFmt numFmtId="182" formatCode="&quot;$&quot;\ #,##0.00_-;[Red]&quot;$&quot;\ #,##0.00\-"/>
    <numFmt numFmtId="183" formatCode="0_);[Red]\(0\)"/>
    <numFmt numFmtId="184" formatCode="_-* #,##0.00_-;\-* #,##0.00_-;_-* &quot;-&quot;??_-;_-@_-"/>
    <numFmt numFmtId="185" formatCode="* #,##0;* \-#,##0;* &quot;-&quot;;@"/>
    <numFmt numFmtId="186" formatCode="###,##0"/>
    <numFmt numFmtId="187" formatCode="&quot;$&quot;#,##0_);[Red]\(&quot;$&quot;#,##0\)"/>
    <numFmt numFmtId="188" formatCode="yy\.mm\.dd"/>
    <numFmt numFmtId="189" formatCode="0.00_ "/>
    <numFmt numFmtId="190" formatCode="_(&quot;$&quot;* #,##0.00_);_(&quot;$&quot;* \(#,##0.00\);_(&quot;$&quot;* &quot;-&quot;??_);_(@_)"/>
    <numFmt numFmtId="191" formatCode="_-* #,##0_-;\-* #,##0_-;_-* &quot;-&quot;_-;_-@_-"/>
    <numFmt numFmtId="192" formatCode="#,##0;\(#,##0\)"/>
    <numFmt numFmtId="193" formatCode="_-&quot;$&quot;\ * #,##0.00_-;_-&quot;$&quot;\ * #,##0.00\-;_-&quot;$&quot;\ * &quot;-&quot;??_-;_-@_-"/>
    <numFmt numFmtId="194" formatCode="\$#,##0;\(\$#,##0\)"/>
    <numFmt numFmtId="195" formatCode="_ * #,##0.000_ ;_ * \-#,##0.000_ ;_ * &quot;-&quot;??_ ;_ @_ "/>
    <numFmt numFmtId="196" formatCode="&quot;$&quot;\ #,##0_-;[Red]&quot;$&quot;\ #,##0\-"/>
    <numFmt numFmtId="197" formatCode="#,##0.0_);\(#,##0.0\)"/>
    <numFmt numFmtId="198" formatCode="&quot;$&quot;#,##0.00_);[Red]\(&quot;$&quot;#,##0.00\)"/>
    <numFmt numFmtId="199" formatCode="#,##0.00_);[Red]\(#,##0.00\)"/>
  </numFmts>
  <fonts count="101">
    <font>
      <sz val="10"/>
      <name val="Arial"/>
      <charset val="134"/>
    </font>
    <font>
      <sz val="18"/>
      <name val="方正小标宋_GBK"/>
      <charset val="134"/>
    </font>
    <font>
      <sz val="12"/>
      <name val="方正仿宋_GBK"/>
      <charset val="134"/>
    </font>
    <font>
      <sz val="12"/>
      <name val="方正黑体_GBK"/>
      <charset val="134"/>
    </font>
    <font>
      <sz val="11"/>
      <name val="宋体"/>
      <charset val="0"/>
    </font>
    <font>
      <sz val="12"/>
      <color indexed="0"/>
      <name val="方正仿宋_GBK"/>
      <charset val="134"/>
    </font>
    <font>
      <b/>
      <sz val="12"/>
      <name val="方正仿宋_GBK"/>
      <charset val="134"/>
    </font>
    <font>
      <sz val="11"/>
      <name val="方正仿宋_GBK"/>
      <charset val="134"/>
    </font>
    <font>
      <sz val="10"/>
      <name val="宋体"/>
      <charset val="134"/>
    </font>
    <font>
      <b/>
      <sz val="11"/>
      <name val="方正仿宋_GBK"/>
      <charset val="134"/>
    </font>
    <font>
      <sz val="12"/>
      <name val="宋体"/>
      <charset val="134"/>
    </font>
    <font>
      <sz val="10"/>
      <name val="方正黑体_GBK"/>
      <charset val="134"/>
    </font>
    <font>
      <b/>
      <sz val="28"/>
      <name val="宋体"/>
      <charset val="134"/>
    </font>
    <font>
      <sz val="11"/>
      <name val="宋体"/>
      <charset val="134"/>
    </font>
    <font>
      <b/>
      <sz val="10"/>
      <name val="宋体"/>
      <charset val="134"/>
    </font>
    <font>
      <b/>
      <sz val="20"/>
      <name val="宋体"/>
      <charset val="134"/>
    </font>
    <font>
      <b/>
      <sz val="28"/>
      <name val="方正小标宋_GBK"/>
      <charset val="134"/>
    </font>
    <font>
      <sz val="16"/>
      <name val="方正仿宋_GBK"/>
      <charset val="134"/>
    </font>
    <font>
      <b/>
      <sz val="11"/>
      <color indexed="9"/>
      <name val="宋体"/>
      <charset val="134"/>
    </font>
    <font>
      <sz val="11"/>
      <color indexed="9"/>
      <name val="宋体"/>
      <charset val="134"/>
    </font>
    <font>
      <sz val="11"/>
      <color indexed="8"/>
      <name val="宋体"/>
      <charset val="134"/>
    </font>
    <font>
      <sz val="11"/>
      <color indexed="20"/>
      <name val="宋体"/>
      <charset val="134"/>
    </font>
    <font>
      <sz val="11"/>
      <color rgb="FF3F3F76"/>
      <name val="宋体"/>
      <charset val="0"/>
      <scheme val="minor"/>
    </font>
    <font>
      <sz val="11"/>
      <color indexed="62"/>
      <name val="宋体"/>
      <charset val="134"/>
    </font>
    <font>
      <sz val="12"/>
      <color theme="1"/>
      <name val="宋体"/>
      <charset val="134"/>
      <scheme val="minor"/>
    </font>
    <font>
      <sz val="15"/>
      <color indexed="20"/>
      <name val="宋体"/>
      <charset val="134"/>
    </font>
    <font>
      <b/>
      <sz val="11"/>
      <color indexed="63"/>
      <name val="宋体"/>
      <charset val="134"/>
    </font>
    <font>
      <sz val="11"/>
      <color theme="1"/>
      <name val="宋体"/>
      <charset val="134"/>
      <scheme val="minor"/>
    </font>
    <font>
      <sz val="11"/>
      <color rgb="FF9C6500"/>
      <name val="宋体"/>
      <charset val="0"/>
      <scheme val="minor"/>
    </font>
    <font>
      <b/>
      <sz val="11"/>
      <color indexed="56"/>
      <name val="宋体"/>
      <charset val="134"/>
    </font>
    <font>
      <sz val="11"/>
      <color rgb="FFFF0000"/>
      <name val="宋体"/>
      <charset val="0"/>
      <scheme val="minor"/>
    </font>
    <font>
      <sz val="11"/>
      <color indexed="42"/>
      <name val="宋体"/>
      <charset val="134"/>
    </font>
    <font>
      <b/>
      <sz val="15"/>
      <color indexed="56"/>
      <name val="宋体"/>
      <charset val="134"/>
    </font>
    <font>
      <sz val="11"/>
      <color indexed="60"/>
      <name val="宋体"/>
      <charset val="134"/>
    </font>
    <font>
      <sz val="11"/>
      <color indexed="10"/>
      <name val="宋体"/>
      <charset val="134"/>
    </font>
    <font>
      <b/>
      <sz val="11"/>
      <color indexed="8"/>
      <name val="宋体"/>
      <charset val="134"/>
    </font>
    <font>
      <sz val="11"/>
      <color indexed="52"/>
      <name val="宋体"/>
      <charset val="134"/>
    </font>
    <font>
      <sz val="12"/>
      <color indexed="9"/>
      <name val="宋体"/>
      <charset val="134"/>
    </font>
    <font>
      <sz val="11"/>
      <color theme="1"/>
      <name val="宋体"/>
      <charset val="0"/>
      <scheme val="minor"/>
    </font>
    <font>
      <sz val="12"/>
      <color indexed="8"/>
      <name val="宋体"/>
      <charset val="134"/>
    </font>
    <font>
      <sz val="11"/>
      <color indexed="8"/>
      <name val="等线"/>
      <charset val="134"/>
    </font>
    <font>
      <sz val="11"/>
      <color theme="0"/>
      <name val="宋体"/>
      <charset val="0"/>
      <scheme val="minor"/>
    </font>
    <font>
      <b/>
      <sz val="11"/>
      <color indexed="52"/>
      <name val="宋体"/>
      <charset val="134"/>
    </font>
    <font>
      <b/>
      <sz val="18"/>
      <color theme="3"/>
      <name val="宋体"/>
      <charset val="134"/>
      <scheme val="minor"/>
    </font>
    <font>
      <b/>
      <sz val="11"/>
      <color indexed="62"/>
      <name val="宋体"/>
      <charset val="134"/>
    </font>
    <font>
      <b/>
      <sz val="11"/>
      <color theme="3"/>
      <name val="宋体"/>
      <charset val="134"/>
      <scheme val="minor"/>
    </font>
    <font>
      <u/>
      <sz val="11"/>
      <color rgb="FF0000FF"/>
      <name val="宋体"/>
      <charset val="0"/>
      <scheme val="minor"/>
    </font>
    <font>
      <b/>
      <sz val="13"/>
      <color indexed="56"/>
      <name val="宋体"/>
      <charset val="134"/>
    </font>
    <font>
      <b/>
      <sz val="15"/>
      <color indexed="62"/>
      <name val="宋体"/>
      <charset val="134"/>
    </font>
    <font>
      <sz val="11"/>
      <color rgb="FF9C0006"/>
      <name val="宋体"/>
      <charset val="0"/>
      <scheme val="minor"/>
    </font>
    <font>
      <sz val="8"/>
      <name val="Arial"/>
      <charset val="134"/>
    </font>
    <font>
      <i/>
      <sz val="11"/>
      <color rgb="FF7F7F7F"/>
      <name val="宋体"/>
      <charset val="0"/>
      <scheme val="minor"/>
    </font>
    <font>
      <u/>
      <sz val="11"/>
      <color rgb="FF800080"/>
      <name val="宋体"/>
      <charset val="0"/>
      <scheme val="minor"/>
    </font>
    <font>
      <sz val="11"/>
      <color indexed="17"/>
      <name val="宋体"/>
      <charset val="134"/>
    </font>
    <font>
      <sz val="12"/>
      <name val="Times New Roman"/>
      <charset val="134"/>
    </font>
    <font>
      <b/>
      <sz val="11"/>
      <color rgb="FF3F3F3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19"/>
      <name val="宋体"/>
      <charset val="134"/>
    </font>
    <font>
      <b/>
      <sz val="18"/>
      <color indexed="56"/>
      <name val="宋体"/>
      <charset val="134"/>
    </font>
    <font>
      <sz val="10"/>
      <name val="Helv"/>
      <charset val="134"/>
    </font>
    <font>
      <sz val="10"/>
      <name val="Geneva"/>
      <charset val="134"/>
    </font>
    <font>
      <sz val="15"/>
      <color indexed="17"/>
      <name val="宋体"/>
      <charset val="134"/>
    </font>
    <font>
      <b/>
      <sz val="13"/>
      <color indexed="62"/>
      <name val="宋体"/>
      <charset val="134"/>
    </font>
    <font>
      <b/>
      <sz val="10"/>
      <name val="Arial"/>
      <charset val="134"/>
    </font>
    <font>
      <b/>
      <sz val="10"/>
      <name val="Tms Rmn"/>
      <charset val="134"/>
    </font>
    <font>
      <i/>
      <sz val="11"/>
      <color indexed="23"/>
      <name val="宋体"/>
      <charset val="134"/>
    </font>
    <font>
      <b/>
      <sz val="10"/>
      <name val="MS Sans Serif"/>
      <charset val="134"/>
    </font>
    <font>
      <sz val="12"/>
      <color indexed="16"/>
      <name val="宋体"/>
      <charset val="134"/>
    </font>
    <font>
      <sz val="11"/>
      <color indexed="16"/>
      <name val="宋体"/>
      <charset val="134"/>
    </font>
    <font>
      <b/>
      <sz val="13"/>
      <color indexed="54"/>
      <name val="宋体"/>
      <charset val="134"/>
    </font>
    <font>
      <sz val="12"/>
      <color indexed="20"/>
      <name val="宋体"/>
      <charset val="134"/>
    </font>
    <font>
      <b/>
      <sz val="12"/>
      <color indexed="8"/>
      <name val="宋体"/>
      <charset val="134"/>
    </font>
    <font>
      <sz val="11"/>
      <color indexed="8"/>
      <name val="宋体"/>
      <charset val="134"/>
      <scheme val="minor"/>
    </font>
    <font>
      <b/>
      <sz val="14"/>
      <name val="楷体"/>
      <charset val="134"/>
    </font>
    <font>
      <sz val="7"/>
      <name val="Small Fonts"/>
      <charset val="134"/>
    </font>
    <font>
      <sz val="10"/>
      <name val="Times New Roman"/>
      <charset val="134"/>
    </font>
    <font>
      <sz val="10"/>
      <name val="楷体"/>
      <charset val="134"/>
    </font>
    <font>
      <b/>
      <sz val="11"/>
      <color indexed="42"/>
      <name val="宋体"/>
      <charset val="134"/>
    </font>
    <font>
      <sz val="10"/>
      <color indexed="8"/>
      <name val="MS Sans Serif"/>
      <charset val="134"/>
    </font>
    <font>
      <sz val="8"/>
      <name val="Times New Roman"/>
      <charset val="134"/>
    </font>
    <font>
      <b/>
      <sz val="9"/>
      <name val="Arial"/>
      <charset val="134"/>
    </font>
    <font>
      <sz val="10"/>
      <name val="MS Sans Serif"/>
      <charset val="134"/>
    </font>
    <font>
      <b/>
      <sz val="12"/>
      <name val="Arial"/>
      <charset val="134"/>
    </font>
    <font>
      <sz val="12"/>
      <name val="Helv"/>
      <charset val="134"/>
    </font>
    <font>
      <sz val="12"/>
      <color indexed="9"/>
      <name val="Helv"/>
      <charset val="134"/>
    </font>
    <font>
      <b/>
      <sz val="15"/>
      <color indexed="54"/>
      <name val="宋体"/>
      <charset val="134"/>
    </font>
    <font>
      <b/>
      <sz val="18"/>
      <color indexed="62"/>
      <name val="宋体"/>
      <charset val="134"/>
    </font>
    <font>
      <b/>
      <sz val="11"/>
      <color indexed="54"/>
      <name val="宋体"/>
      <charset val="134"/>
    </font>
    <font>
      <b/>
      <sz val="18"/>
      <color indexed="54"/>
      <name val="宋体"/>
      <charset val="134"/>
    </font>
    <font>
      <sz val="9"/>
      <color indexed="20"/>
      <name val="宋体"/>
      <charset val="134"/>
    </font>
    <font>
      <sz val="11"/>
      <color indexed="8"/>
      <name val="Tahoma"/>
      <charset val="134"/>
    </font>
    <font>
      <sz val="9"/>
      <color indexed="17"/>
      <name val="宋体"/>
      <charset val="134"/>
    </font>
    <font>
      <sz val="12"/>
      <color indexed="17"/>
      <name val="宋体"/>
      <charset val="134"/>
    </font>
    <font>
      <b/>
      <sz val="11"/>
      <color indexed="53"/>
      <name val="宋体"/>
      <charset val="134"/>
    </font>
    <font>
      <sz val="11"/>
      <color indexed="53"/>
      <name val="宋体"/>
      <charset val="134"/>
    </font>
  </fonts>
  <fills count="71">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indexed="44"/>
        <bgColor indexed="64"/>
      </patternFill>
    </fill>
    <fill>
      <patternFill patternType="solid">
        <fgColor indexed="55"/>
        <bgColor indexed="64"/>
      </patternFill>
    </fill>
    <fill>
      <patternFill patternType="solid">
        <fgColor indexed="30"/>
        <bgColor indexed="64"/>
      </patternFill>
    </fill>
    <fill>
      <patternFill patternType="solid">
        <fgColor indexed="36"/>
        <bgColor indexed="64"/>
      </patternFill>
    </fill>
    <fill>
      <patternFill patternType="solid">
        <fgColor indexed="45"/>
        <bgColor indexed="64"/>
      </patternFill>
    </fill>
    <fill>
      <patternFill patternType="solid">
        <fgColor indexed="27"/>
        <bgColor indexed="64"/>
      </patternFill>
    </fill>
    <fill>
      <patternFill patternType="solid">
        <fgColor rgb="FFFFCC99"/>
        <bgColor indexed="64"/>
      </patternFill>
    </fill>
    <fill>
      <patternFill patternType="solid">
        <fgColor indexed="11"/>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62"/>
        <bgColor indexed="64"/>
      </patternFill>
    </fill>
    <fill>
      <patternFill patternType="solid">
        <fgColor rgb="FFFFEB9C"/>
        <bgColor indexed="64"/>
      </patternFill>
    </fill>
    <fill>
      <patternFill patternType="solid">
        <fgColor indexed="31"/>
        <bgColor indexed="64"/>
      </patternFill>
    </fill>
    <fill>
      <patternFill patternType="solid">
        <fgColor rgb="FFFFFFCC"/>
        <bgColor indexed="64"/>
      </patternFill>
    </fill>
    <fill>
      <patternFill patternType="solid">
        <fgColor indexed="26"/>
        <bgColor indexed="64"/>
      </patternFill>
    </fill>
    <fill>
      <patternFill patternType="solid">
        <fgColor theme="7" tint="0.799981688894314"/>
        <bgColor indexed="64"/>
      </patternFill>
    </fill>
    <fill>
      <patternFill patternType="solid">
        <fgColor indexed="42"/>
        <bgColor indexed="64"/>
      </patternFill>
    </fill>
    <fill>
      <patternFill patternType="solid">
        <fgColor indexed="4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5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indexed="10"/>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indexed="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indexed="53"/>
        <bgColor indexed="64"/>
      </patternFill>
    </fill>
    <fill>
      <patternFill patternType="solid">
        <fgColor theme="5"/>
        <bgColor indexed="64"/>
      </patternFill>
    </fill>
    <fill>
      <patternFill patternType="solid">
        <fgColor theme="8"/>
        <bgColor indexed="64"/>
      </patternFill>
    </fill>
    <fill>
      <patternFill patternType="solid">
        <fgColor indexed="51"/>
        <bgColor indexed="64"/>
      </patternFill>
    </fill>
    <fill>
      <patternFill patternType="solid">
        <fgColor rgb="FFFFC7CE"/>
        <bgColor indexed="64"/>
      </patternFill>
    </fill>
    <fill>
      <patternFill patternType="solid">
        <fgColor indexed="5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indexed="25"/>
        <bgColor indexed="64"/>
      </patternFill>
    </fill>
    <fill>
      <patternFill patternType="solid">
        <fgColor indexed="57"/>
        <bgColor indexed="64"/>
      </patternFill>
    </fill>
    <fill>
      <patternFill patternType="gray0625"/>
    </fill>
    <fill>
      <patternFill patternType="solid">
        <fgColor indexed="48"/>
        <bgColor indexed="64"/>
      </patternFill>
    </fill>
    <fill>
      <patternFill patternType="mediumGray">
        <fgColor indexed="22"/>
      </patternFill>
    </fill>
    <fill>
      <patternFill patternType="lightUp">
        <fgColor indexed="9"/>
        <bgColor indexed="29"/>
      </patternFill>
    </fill>
    <fill>
      <patternFill patternType="solid">
        <fgColor indexed="24"/>
        <bgColor indexed="64"/>
      </patternFill>
    </fill>
    <fill>
      <patternFill patternType="lightUp">
        <fgColor indexed="9"/>
        <bgColor indexed="55"/>
      </patternFill>
    </fill>
    <fill>
      <patternFill patternType="solid">
        <fgColor indexed="15"/>
        <bgColor indexed="64"/>
      </patternFill>
    </fill>
    <fill>
      <patternFill patternType="solid">
        <fgColor indexed="12"/>
        <bgColor indexed="64"/>
      </patternFill>
    </fill>
    <fill>
      <patternFill patternType="lightUp">
        <fgColor indexed="9"/>
        <bgColor indexed="22"/>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indexed="0"/>
      </right>
      <top/>
      <bottom style="thin">
        <color indexed="0"/>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9"/>
      </bottom>
      <diagonal/>
    </border>
    <border>
      <left/>
      <right/>
      <top/>
      <bottom style="medium">
        <color theme="4" tint="0.499984740745262"/>
      </bottom>
      <diagonal/>
    </border>
    <border>
      <left/>
      <right/>
      <top/>
      <bottom style="thick">
        <color indexed="22"/>
      </bottom>
      <diagonal/>
    </border>
    <border>
      <left/>
      <right/>
      <top/>
      <bottom style="thick">
        <color indexed="49"/>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medium">
        <color auto="1"/>
      </bottom>
      <diagonal/>
    </border>
    <border>
      <left/>
      <right/>
      <top/>
      <bottom style="medium">
        <color indexed="48"/>
      </bottom>
      <diagonal/>
    </border>
    <border>
      <left/>
      <right style="thin">
        <color auto="1"/>
      </right>
      <top/>
      <bottom style="thin">
        <color auto="1"/>
      </bottom>
      <diagonal/>
    </border>
    <border>
      <left/>
      <right/>
      <top style="medium">
        <color auto="1"/>
      </top>
      <bottom style="medium">
        <color auto="1"/>
      </bottom>
      <diagonal/>
    </border>
    <border>
      <left/>
      <right/>
      <top/>
      <bottom style="medium">
        <color indexed="44"/>
      </bottom>
      <diagonal/>
    </border>
    <border>
      <left/>
      <right/>
      <top style="thin">
        <color indexed="48"/>
      </top>
      <bottom style="double">
        <color indexed="48"/>
      </bottom>
      <diagonal/>
    </border>
    <border>
      <left/>
      <right/>
      <top style="thin">
        <color indexed="49"/>
      </top>
      <bottom style="double">
        <color indexed="49"/>
      </bottom>
      <diagonal/>
    </border>
  </borders>
  <cellStyleXfs count="3060">
    <xf numFmtId="0" fontId="0" fillId="0" borderId="0"/>
    <xf numFmtId="42" fontId="27" fillId="0" borderId="0" applyFont="0" applyFill="0" applyBorder="0" applyAlignment="0" applyProtection="0">
      <alignment vertical="center"/>
    </xf>
    <xf numFmtId="0" fontId="38" fillId="32" borderId="0" applyNumberFormat="0" applyBorder="0" applyAlignment="0" applyProtection="0">
      <alignment vertical="center"/>
    </xf>
    <xf numFmtId="0" fontId="36" fillId="0" borderId="24" applyNumberFormat="0" applyFill="0" applyAlignment="0" applyProtection="0">
      <alignment vertical="center"/>
    </xf>
    <xf numFmtId="0" fontId="20" fillId="5" borderId="0" applyNumberFormat="0" applyBorder="0" applyAlignment="0" applyProtection="0">
      <alignment vertical="center"/>
    </xf>
    <xf numFmtId="0" fontId="19" fillId="34" borderId="0" applyNumberFormat="0" applyBorder="0" applyAlignment="0" applyProtection="0">
      <alignment vertical="center"/>
    </xf>
    <xf numFmtId="0" fontId="22" fillId="14" borderId="17" applyNumberFormat="0" applyAlignment="0" applyProtection="0">
      <alignment vertical="center"/>
    </xf>
    <xf numFmtId="0" fontId="20" fillId="17" borderId="0" applyNumberFormat="0" applyBorder="0" applyAlignment="0" applyProtection="0">
      <alignment vertical="center"/>
    </xf>
    <xf numFmtId="0" fontId="10" fillId="0" borderId="0"/>
    <xf numFmtId="0" fontId="10" fillId="0" borderId="0"/>
    <xf numFmtId="44" fontId="27" fillId="0" borderId="0" applyFont="0" applyFill="0" applyBorder="0" applyAlignment="0" applyProtection="0">
      <alignment vertical="center"/>
    </xf>
    <xf numFmtId="0" fontId="19" fillId="1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26" borderId="0" applyNumberFormat="0" applyBorder="0" applyAlignment="0" applyProtection="0">
      <alignment vertical="center"/>
    </xf>
    <xf numFmtId="0" fontId="48" fillId="0" borderId="28" applyNumberFormat="0" applyFill="0" applyAlignment="0" applyProtection="0">
      <alignment vertical="center"/>
    </xf>
    <xf numFmtId="0" fontId="20" fillId="17" borderId="0" applyNumberFormat="0" applyBorder="0" applyAlignment="0" applyProtection="0">
      <alignment vertical="center"/>
    </xf>
    <xf numFmtId="0" fontId="0" fillId="0" borderId="0"/>
    <xf numFmtId="0" fontId="39" fillId="5" borderId="0" applyNumberFormat="0" applyBorder="0" applyAlignment="0" applyProtection="0"/>
    <xf numFmtId="41" fontId="27" fillId="0" borderId="0" applyFont="0" applyFill="0" applyBorder="0" applyAlignment="0" applyProtection="0">
      <alignment vertical="center"/>
    </xf>
    <xf numFmtId="0" fontId="20" fillId="18" borderId="0" applyNumberFormat="0" applyBorder="0" applyAlignment="0" applyProtection="0">
      <alignment vertical="center"/>
    </xf>
    <xf numFmtId="0" fontId="10" fillId="0" borderId="0">
      <alignment vertical="center"/>
    </xf>
    <xf numFmtId="0" fontId="10" fillId="0" borderId="0" applyProtection="0">
      <alignment vertical="center"/>
    </xf>
    <xf numFmtId="0" fontId="38" fillId="27" borderId="0" applyNumberFormat="0" applyBorder="0" applyAlignment="0" applyProtection="0">
      <alignment vertical="center"/>
    </xf>
    <xf numFmtId="0" fontId="20" fillId="15" borderId="0" applyNumberFormat="0" applyBorder="0" applyAlignment="0" applyProtection="0">
      <alignment vertical="center"/>
    </xf>
    <xf numFmtId="0" fontId="49" fillId="50" borderId="0" applyNumberFormat="0" applyBorder="0" applyAlignment="0" applyProtection="0">
      <alignment vertical="center"/>
    </xf>
    <xf numFmtId="43" fontId="27" fillId="0" borderId="0" applyFont="0" applyFill="0" applyBorder="0" applyAlignment="0" applyProtection="0">
      <alignment vertical="center"/>
    </xf>
    <xf numFmtId="0" fontId="10" fillId="0" borderId="0">
      <alignment vertical="center"/>
    </xf>
    <xf numFmtId="0" fontId="41" fillId="39" borderId="0" applyNumberFormat="0" applyBorder="0" applyAlignment="0" applyProtection="0">
      <alignment vertical="center"/>
    </xf>
    <xf numFmtId="0" fontId="20" fillId="8" borderId="0" applyNumberFormat="0" applyBorder="0" applyAlignment="0" applyProtection="0">
      <alignment vertical="center"/>
    </xf>
    <xf numFmtId="0" fontId="19" fillId="26" borderId="0" applyNumberFormat="0" applyBorder="0" applyAlignment="0" applyProtection="0">
      <alignment vertical="center"/>
    </xf>
    <xf numFmtId="0" fontId="46" fillId="0" borderId="0" applyNumberFormat="0" applyFill="0" applyBorder="0" applyAlignment="0" applyProtection="0">
      <alignment vertical="center"/>
    </xf>
    <xf numFmtId="0" fontId="10" fillId="0" borderId="0">
      <alignment vertical="center"/>
    </xf>
    <xf numFmtId="0" fontId="20" fillId="8" borderId="0" applyNumberFormat="0" applyBorder="0" applyAlignment="0" applyProtection="0">
      <alignment vertical="center"/>
    </xf>
    <xf numFmtId="0" fontId="10" fillId="0" borderId="0" applyProtection="0"/>
    <xf numFmtId="0" fontId="31" fillId="51" borderId="0" applyNumberFormat="0" applyBorder="0" applyAlignment="0" applyProtection="0">
      <alignment vertical="center"/>
    </xf>
    <xf numFmtId="0" fontId="19" fillId="15"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9" fontId="27" fillId="0" borderId="0" applyFont="0" applyFill="0" applyBorder="0" applyAlignment="0" applyProtection="0">
      <alignment vertical="center"/>
    </xf>
    <xf numFmtId="0" fontId="52" fillId="0" borderId="0" applyNumberFormat="0" applyFill="0" applyBorder="0" applyAlignment="0" applyProtection="0">
      <alignment vertical="center"/>
    </xf>
    <xf numFmtId="0" fontId="33" fillId="6"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54" fillId="0" borderId="0"/>
    <xf numFmtId="0" fontId="27" fillId="22" borderId="22" applyNumberFormat="0" applyFont="0" applyAlignment="0" applyProtection="0">
      <alignment vertical="center"/>
    </xf>
    <xf numFmtId="0" fontId="19" fillId="17" borderId="0" applyNumberFormat="0" applyBorder="0" applyAlignment="0" applyProtection="0">
      <alignment vertical="center"/>
    </xf>
    <xf numFmtId="0" fontId="20" fillId="0" borderId="0">
      <alignment vertical="center"/>
    </xf>
    <xf numFmtId="0" fontId="41" fillId="37"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0" fillId="0" borderId="0" applyNumberFormat="0" applyFill="0" applyBorder="0" applyAlignment="0" applyProtection="0">
      <alignment vertical="center"/>
    </xf>
    <xf numFmtId="0" fontId="10" fillId="0" borderId="0">
      <alignment vertical="center"/>
    </xf>
    <xf numFmtId="0" fontId="10" fillId="0" borderId="0"/>
    <xf numFmtId="0" fontId="20" fillId="15" borderId="0" applyNumberFormat="0" applyBorder="0" applyAlignment="0" applyProtection="0">
      <alignment vertical="center"/>
    </xf>
    <xf numFmtId="0" fontId="19" fillId="11" borderId="0" applyNumberFormat="0" applyBorder="0" applyAlignment="0" applyProtection="0">
      <alignment vertical="center"/>
    </xf>
    <xf numFmtId="0" fontId="19" fillId="19" borderId="0" applyNumberFormat="0" applyBorder="0" applyAlignment="0" applyProtection="0">
      <alignment vertical="center"/>
    </xf>
    <xf numFmtId="0" fontId="20" fillId="42" borderId="0" applyNumberFormat="0" applyBorder="0" applyAlignment="0" applyProtection="0">
      <alignment vertical="center"/>
    </xf>
    <xf numFmtId="0" fontId="43" fillId="0" borderId="0" applyNumberFormat="0" applyFill="0" applyBorder="0" applyAlignment="0" applyProtection="0">
      <alignment vertical="center"/>
    </xf>
    <xf numFmtId="0" fontId="10" fillId="0" borderId="0"/>
    <xf numFmtId="0" fontId="20" fillId="8" borderId="0" applyNumberFormat="0" applyBorder="0" applyAlignment="0" applyProtection="0">
      <alignment vertical="center"/>
    </xf>
    <xf numFmtId="0" fontId="51" fillId="0" borderId="0" applyNumberFormat="0" applyFill="0" applyBorder="0" applyAlignment="0" applyProtection="0">
      <alignment vertical="center"/>
    </xf>
    <xf numFmtId="0" fontId="19" fillId="34" borderId="0" applyNumberFormat="0" applyBorder="0" applyAlignment="0" applyProtection="0">
      <alignment vertical="center"/>
    </xf>
    <xf numFmtId="0" fontId="20" fillId="13" borderId="0" applyNumberFormat="0" applyBorder="0" applyAlignment="0" applyProtection="0">
      <alignment vertical="center"/>
    </xf>
    <xf numFmtId="9" fontId="10" fillId="0" borderId="0" applyFont="0" applyFill="0" applyBorder="0" applyAlignment="0" applyProtection="0">
      <alignment vertical="center"/>
    </xf>
    <xf numFmtId="0" fontId="56" fillId="0" borderId="30" applyNumberFormat="0" applyFill="0" applyAlignment="0" applyProtection="0">
      <alignment vertical="center"/>
    </xf>
    <xf numFmtId="0" fontId="20" fillId="15" borderId="0" applyNumberFormat="0" applyBorder="0" applyAlignment="0" applyProtection="0">
      <alignment vertical="center"/>
    </xf>
    <xf numFmtId="0" fontId="20" fillId="42" borderId="0" applyNumberFormat="0" applyBorder="0" applyAlignment="0" applyProtection="0">
      <alignment vertical="center"/>
    </xf>
    <xf numFmtId="0" fontId="20" fillId="13" borderId="0" applyNumberFormat="0" applyBorder="0" applyAlignment="0" applyProtection="0">
      <alignment vertical="center"/>
    </xf>
    <xf numFmtId="0" fontId="19" fillId="19" borderId="0" applyNumberFormat="0" applyBorder="0" applyAlignment="0" applyProtection="0">
      <alignment vertical="center"/>
    </xf>
    <xf numFmtId="9" fontId="10" fillId="0" borderId="0" applyFont="0" applyFill="0" applyBorder="0" applyAlignment="0" applyProtection="0">
      <alignment vertical="center"/>
    </xf>
    <xf numFmtId="0" fontId="57" fillId="0" borderId="30" applyNumberFormat="0" applyFill="0" applyAlignment="0" applyProtection="0">
      <alignment vertical="center"/>
    </xf>
    <xf numFmtId="0" fontId="20" fillId="8" borderId="0" applyNumberFormat="0" applyBorder="0" applyAlignment="0" applyProtection="0">
      <alignment vertical="center"/>
    </xf>
    <xf numFmtId="0" fontId="41" fillId="43" borderId="0" applyNumberFormat="0" applyBorder="0" applyAlignment="0" applyProtection="0">
      <alignment vertical="center"/>
    </xf>
    <xf numFmtId="0" fontId="45" fillId="0" borderId="26" applyNumberFormat="0" applyFill="0" applyAlignment="0" applyProtection="0">
      <alignment vertical="center"/>
    </xf>
    <xf numFmtId="0" fontId="10" fillId="0" borderId="0">
      <alignment vertical="center"/>
    </xf>
    <xf numFmtId="0" fontId="0" fillId="0" borderId="0"/>
    <xf numFmtId="0" fontId="41" fillId="44" borderId="0" applyNumberFormat="0" applyBorder="0" applyAlignment="0" applyProtection="0">
      <alignment vertical="center"/>
    </xf>
    <xf numFmtId="0" fontId="55" fillId="52" borderId="29" applyNumberFormat="0" applyAlignment="0" applyProtection="0">
      <alignment vertical="center"/>
    </xf>
    <xf numFmtId="0" fontId="24" fillId="0" borderId="0">
      <alignment vertical="center"/>
    </xf>
    <xf numFmtId="0" fontId="20" fillId="16" borderId="0" applyNumberFormat="0" applyBorder="0" applyAlignment="0" applyProtection="0">
      <alignment vertical="center"/>
    </xf>
    <xf numFmtId="0" fontId="58" fillId="52" borderId="17" applyNumberFormat="0" applyAlignment="0" applyProtection="0">
      <alignment vertical="center"/>
    </xf>
    <xf numFmtId="0" fontId="32" fillId="0" borderId="20" applyNumberFormat="0" applyFill="0" applyAlignment="0" applyProtection="0">
      <alignment vertical="center"/>
    </xf>
    <xf numFmtId="0" fontId="20" fillId="42" borderId="0" applyNumberFormat="0" applyBorder="0" applyAlignment="0" applyProtection="0">
      <alignment vertical="center"/>
    </xf>
    <xf numFmtId="0" fontId="59" fillId="53" borderId="31" applyNumberFormat="0" applyAlignment="0" applyProtection="0">
      <alignment vertical="center"/>
    </xf>
    <xf numFmtId="0" fontId="38" fillId="33" borderId="0" applyNumberFormat="0" applyBorder="0" applyAlignment="0" applyProtection="0">
      <alignment vertical="center"/>
    </xf>
    <xf numFmtId="0" fontId="41" fillId="47" borderId="0" applyNumberFormat="0" applyBorder="0" applyAlignment="0" applyProtection="0">
      <alignment vertical="center"/>
    </xf>
    <xf numFmtId="0" fontId="10" fillId="0" borderId="0" applyProtection="0"/>
    <xf numFmtId="0" fontId="44" fillId="0" borderId="25" applyNumberFormat="0" applyFill="0" applyAlignment="0" applyProtection="0">
      <alignment vertical="center"/>
    </xf>
    <xf numFmtId="0" fontId="25" fillId="12" borderId="0" applyNumberFormat="0" applyBorder="0" applyAlignment="0" applyProtection="0">
      <alignment vertical="center"/>
    </xf>
    <xf numFmtId="0" fontId="60" fillId="0" borderId="32" applyNumberFormat="0" applyFill="0" applyAlignment="0" applyProtection="0">
      <alignment vertical="center"/>
    </xf>
    <xf numFmtId="0" fontId="33" fillId="6" borderId="0" applyNumberFormat="0" applyBorder="0" applyAlignment="0" applyProtection="0">
      <alignment vertical="center"/>
    </xf>
    <xf numFmtId="0" fontId="20" fillId="16" borderId="0" applyNumberFormat="0" applyBorder="0" applyAlignment="0" applyProtection="0">
      <alignment vertical="center"/>
    </xf>
    <xf numFmtId="0" fontId="61" fillId="0" borderId="33" applyNumberFormat="0" applyFill="0" applyAlignment="0" applyProtection="0">
      <alignment vertical="center"/>
    </xf>
    <xf numFmtId="0" fontId="20" fillId="17" borderId="0" applyNumberFormat="0" applyBorder="0" applyAlignment="0" applyProtection="0">
      <alignment vertical="center"/>
    </xf>
    <xf numFmtId="0" fontId="21" fillId="12" borderId="0" applyNumberFormat="0" applyBorder="0" applyAlignment="0" applyProtection="0">
      <alignment vertical="center"/>
    </xf>
    <xf numFmtId="0" fontId="62" fillId="54"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33" fillId="6" borderId="0" applyNumberFormat="0" applyBorder="0" applyAlignment="0" applyProtection="0">
      <alignment vertical="center"/>
    </xf>
    <xf numFmtId="0" fontId="20" fillId="13" borderId="0" applyNumberFormat="0" applyBorder="0" applyAlignment="0" applyProtection="0">
      <alignment vertical="center"/>
    </xf>
    <xf numFmtId="0" fontId="19" fillId="34" borderId="0" applyNumberFormat="0" applyBorder="0" applyAlignment="0" applyProtection="0">
      <alignment vertical="center"/>
    </xf>
    <xf numFmtId="0" fontId="10" fillId="0" borderId="0"/>
    <xf numFmtId="0" fontId="20" fillId="25" borderId="0" applyNumberFormat="0" applyBorder="0" applyAlignment="0" applyProtection="0">
      <alignment vertical="center"/>
    </xf>
    <xf numFmtId="0" fontId="28" fillId="20" borderId="0" applyNumberFormat="0" applyBorder="0" applyAlignment="0" applyProtection="0">
      <alignment vertical="center"/>
    </xf>
    <xf numFmtId="0" fontId="20" fillId="49" borderId="0" applyNumberFormat="0" applyBorder="0" applyAlignment="0" applyProtection="0">
      <alignment vertical="center"/>
    </xf>
    <xf numFmtId="0" fontId="20" fillId="13" borderId="0" applyNumberFormat="0" applyBorder="0" applyAlignment="0" applyProtection="0">
      <alignment vertical="center"/>
    </xf>
    <xf numFmtId="0" fontId="26" fillId="5" borderId="19" applyNumberFormat="0" applyAlignment="0" applyProtection="0">
      <alignment vertical="center"/>
    </xf>
    <xf numFmtId="0" fontId="20" fillId="21" borderId="0" applyNumberFormat="0" applyBorder="0" applyAlignment="0" applyProtection="0">
      <alignment vertical="center"/>
    </xf>
    <xf numFmtId="0" fontId="20" fillId="18" borderId="0" applyNumberFormat="0" applyBorder="0" applyAlignment="0" applyProtection="0">
      <alignment vertical="center"/>
    </xf>
    <xf numFmtId="0" fontId="34" fillId="0" borderId="0" applyNumberFormat="0" applyFill="0" applyBorder="0" applyAlignment="0" applyProtection="0">
      <alignment vertical="center"/>
    </xf>
    <xf numFmtId="0" fontId="20" fillId="18" borderId="0" applyNumberFormat="0" applyBorder="0" applyAlignment="0" applyProtection="0">
      <alignment vertical="center"/>
    </xf>
    <xf numFmtId="0" fontId="38" fillId="35" borderId="0" applyNumberFormat="0" applyBorder="0" applyAlignment="0" applyProtection="0">
      <alignment vertical="center"/>
    </xf>
    <xf numFmtId="0" fontId="41" fillId="55" borderId="0" applyNumberFormat="0" applyBorder="0" applyAlignment="0" applyProtection="0">
      <alignment vertical="center"/>
    </xf>
    <xf numFmtId="0" fontId="10" fillId="0" borderId="0">
      <alignment vertical="center"/>
    </xf>
    <xf numFmtId="0" fontId="20" fillId="18" borderId="0" applyNumberFormat="0" applyBorder="0" applyAlignment="0" applyProtection="0">
      <alignment vertical="center"/>
    </xf>
    <xf numFmtId="0" fontId="38" fillId="56" borderId="0" applyNumberFormat="0" applyBorder="0" applyAlignment="0" applyProtection="0">
      <alignment vertical="center"/>
    </xf>
    <xf numFmtId="0" fontId="20" fillId="18" borderId="0" applyNumberFormat="0" applyBorder="0" applyAlignment="0" applyProtection="0">
      <alignment vertical="center"/>
    </xf>
    <xf numFmtId="0" fontId="38" fillId="57" borderId="0" applyNumberFormat="0" applyBorder="0" applyAlignment="0" applyProtection="0">
      <alignment vertical="center"/>
    </xf>
    <xf numFmtId="0" fontId="36" fillId="0" borderId="24" applyNumberFormat="0" applyFill="0" applyAlignment="0" applyProtection="0">
      <alignment vertical="center"/>
    </xf>
    <xf numFmtId="0" fontId="20" fillId="42" borderId="0" applyNumberFormat="0" applyBorder="0" applyAlignment="0" applyProtection="0">
      <alignment vertical="center"/>
    </xf>
    <xf numFmtId="0" fontId="26" fillId="5" borderId="19" applyNumberFormat="0" applyAlignment="0" applyProtection="0">
      <alignment vertical="center"/>
    </xf>
    <xf numFmtId="0" fontId="20" fillId="16" borderId="0" applyNumberFormat="0" applyBorder="0" applyAlignment="0" applyProtection="0">
      <alignment vertical="center"/>
    </xf>
    <xf numFmtId="0" fontId="38" fillId="36" borderId="0" applyNumberFormat="0" applyBorder="0" applyAlignment="0" applyProtection="0">
      <alignment vertical="center"/>
    </xf>
    <xf numFmtId="0" fontId="20" fillId="18" borderId="0" applyNumberFormat="0" applyBorder="0" applyAlignment="0" applyProtection="0">
      <alignment vertical="center"/>
    </xf>
    <xf numFmtId="0" fontId="20" fillId="15" borderId="0" applyNumberFormat="0" applyBorder="0" applyAlignment="0" applyProtection="0">
      <alignment vertical="center"/>
    </xf>
    <xf numFmtId="0" fontId="35" fillId="0" borderId="21" applyNumberFormat="0" applyFill="0" applyAlignment="0" applyProtection="0">
      <alignment vertical="center"/>
    </xf>
    <xf numFmtId="0" fontId="20" fillId="8" borderId="0" applyNumberFormat="0" applyBorder="0" applyAlignment="0" applyProtection="0">
      <alignment vertical="center"/>
    </xf>
    <xf numFmtId="0" fontId="38" fillId="29" borderId="0" applyNumberFormat="0" applyBorder="0" applyAlignment="0" applyProtection="0">
      <alignment vertical="center"/>
    </xf>
    <xf numFmtId="0" fontId="18" fillId="9" borderId="16" applyNumberFormat="0" applyAlignment="0" applyProtection="0">
      <alignment vertical="center"/>
    </xf>
    <xf numFmtId="0" fontId="20" fillId="21" borderId="0" applyNumberFormat="0" applyBorder="0" applyAlignment="0" applyProtection="0">
      <alignment vertical="center"/>
    </xf>
    <xf numFmtId="41" fontId="10" fillId="0" borderId="0" applyFont="0" applyFill="0" applyBorder="0" applyAlignment="0" applyProtection="0"/>
    <xf numFmtId="0" fontId="39" fillId="5" borderId="0" applyNumberFormat="0" applyBorder="0" applyAlignment="0" applyProtection="0"/>
    <xf numFmtId="0" fontId="41" fillId="58" borderId="0" applyNumberFormat="0" applyBorder="0" applyAlignment="0" applyProtection="0">
      <alignment vertical="center"/>
    </xf>
    <xf numFmtId="0" fontId="10" fillId="0" borderId="0" applyProtection="0"/>
    <xf numFmtId="0" fontId="41" fillId="41" borderId="0" applyNumberFormat="0" applyBorder="0" applyAlignment="0" applyProtection="0">
      <alignment vertical="center"/>
    </xf>
    <xf numFmtId="0" fontId="10" fillId="0" borderId="0"/>
    <xf numFmtId="0" fontId="10" fillId="0" borderId="0" applyNumberFormat="0" applyFont="0" applyFill="0" applyBorder="0" applyAlignment="0" applyProtection="0">
      <alignment horizontal="left"/>
    </xf>
    <xf numFmtId="0" fontId="38" fillId="24" borderId="0" applyNumberFormat="0" applyBorder="0" applyAlignment="0" applyProtection="0">
      <alignment vertical="center"/>
    </xf>
    <xf numFmtId="0" fontId="64" fillId="0" borderId="0" applyNumberFormat="0" applyFill="0" applyBorder="0" applyAlignment="0" applyProtection="0">
      <alignment vertical="center"/>
    </xf>
    <xf numFmtId="0" fontId="20" fillId="8" borderId="0" applyNumberFormat="0" applyBorder="0" applyAlignment="0" applyProtection="0">
      <alignment vertical="center"/>
    </xf>
    <xf numFmtId="0" fontId="38" fillId="45" borderId="0" applyNumberFormat="0" applyBorder="0" applyAlignment="0" applyProtection="0">
      <alignment vertical="center"/>
    </xf>
    <xf numFmtId="0" fontId="10" fillId="0" borderId="0">
      <alignment vertical="center"/>
    </xf>
    <xf numFmtId="0" fontId="10" fillId="0" borderId="0">
      <alignment vertical="center"/>
    </xf>
    <xf numFmtId="0" fontId="41" fillId="48" borderId="0" applyNumberFormat="0" applyBorder="0" applyAlignment="0" applyProtection="0">
      <alignment vertical="center"/>
    </xf>
    <xf numFmtId="0" fontId="38" fillId="30" borderId="0" applyNumberFormat="0" applyBorder="0" applyAlignment="0" applyProtection="0">
      <alignment vertical="center"/>
    </xf>
    <xf numFmtId="0" fontId="10" fillId="0" borderId="0">
      <alignment vertical="center"/>
    </xf>
    <xf numFmtId="0" fontId="10" fillId="0" borderId="0">
      <alignment vertical="center"/>
    </xf>
    <xf numFmtId="0" fontId="20" fillId="16" borderId="0" applyNumberFormat="0" applyBorder="0" applyAlignment="0" applyProtection="0">
      <alignment vertical="center"/>
    </xf>
    <xf numFmtId="0" fontId="48" fillId="0" borderId="28" applyNumberFormat="0" applyFill="0" applyAlignment="0" applyProtection="0">
      <alignment vertical="center"/>
    </xf>
    <xf numFmtId="0" fontId="0" fillId="0" borderId="0"/>
    <xf numFmtId="0" fontId="41" fillId="38" borderId="0" applyNumberFormat="0" applyBorder="0" applyAlignment="0" applyProtection="0">
      <alignment vertical="center"/>
    </xf>
    <xf numFmtId="0" fontId="10" fillId="0" borderId="0" applyProtection="0"/>
    <xf numFmtId="0" fontId="20" fillId="21" borderId="0" applyNumberFormat="0" applyBorder="0" applyAlignment="0" applyProtection="0">
      <alignment vertical="center"/>
    </xf>
    <xf numFmtId="0" fontId="41" fillId="59" borderId="0" applyNumberFormat="0" applyBorder="0" applyAlignment="0" applyProtection="0">
      <alignment vertical="center"/>
    </xf>
    <xf numFmtId="0" fontId="10" fillId="0" borderId="0"/>
    <xf numFmtId="0" fontId="20" fillId="25" borderId="0" applyNumberFormat="0" applyBorder="0" applyAlignment="0" applyProtection="0">
      <alignment vertical="center"/>
    </xf>
    <xf numFmtId="0" fontId="38" fillId="28" borderId="0" applyNumberFormat="0" applyBorder="0" applyAlignment="0" applyProtection="0">
      <alignment vertical="center"/>
    </xf>
    <xf numFmtId="0" fontId="10" fillId="0" borderId="0">
      <alignment vertical="center"/>
    </xf>
    <xf numFmtId="0" fontId="48" fillId="0" borderId="28" applyNumberFormat="0" applyFill="0" applyAlignment="0" applyProtection="0">
      <alignment vertical="center"/>
    </xf>
    <xf numFmtId="0" fontId="10" fillId="0" borderId="0"/>
    <xf numFmtId="0" fontId="10" fillId="0" borderId="0">
      <alignment vertical="center"/>
    </xf>
    <xf numFmtId="0" fontId="10" fillId="0" borderId="0"/>
    <xf numFmtId="0" fontId="10" fillId="0" borderId="0"/>
    <xf numFmtId="0" fontId="10" fillId="0" borderId="0"/>
    <xf numFmtId="0" fontId="20" fillId="12" borderId="0" applyNumberFormat="0" applyBorder="0" applyAlignment="0" applyProtection="0">
      <alignment vertical="center"/>
    </xf>
    <xf numFmtId="0" fontId="0" fillId="0" borderId="0"/>
    <xf numFmtId="0" fontId="41" fillId="40" borderId="0" applyNumberFormat="0" applyBorder="0" applyAlignment="0" applyProtection="0">
      <alignment vertical="center"/>
    </xf>
    <xf numFmtId="49" fontId="10" fillId="0" borderId="0" applyFont="0" applyFill="0" applyBorder="0" applyAlignment="0" applyProtection="0"/>
    <xf numFmtId="0" fontId="10" fillId="0" borderId="0">
      <alignment vertical="center"/>
    </xf>
    <xf numFmtId="0" fontId="10" fillId="0" borderId="0">
      <alignment vertical="center"/>
    </xf>
    <xf numFmtId="0" fontId="54" fillId="0" borderId="0"/>
    <xf numFmtId="0" fontId="20" fillId="0" borderId="0">
      <alignment vertical="center"/>
    </xf>
    <xf numFmtId="0" fontId="20" fillId="49" borderId="0" applyNumberFormat="0" applyBorder="0" applyAlignment="0" applyProtection="0">
      <alignment vertical="center"/>
    </xf>
    <xf numFmtId="0" fontId="20" fillId="13" borderId="0" applyNumberFormat="0" applyBorder="0" applyAlignment="0" applyProtection="0">
      <alignment vertical="center"/>
    </xf>
    <xf numFmtId="0" fontId="65" fillId="0" borderId="0"/>
    <xf numFmtId="0" fontId="20" fillId="25"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0" fillId="0" borderId="0"/>
    <xf numFmtId="0" fontId="10" fillId="0" borderId="0">
      <alignment vertical="center"/>
    </xf>
    <xf numFmtId="0" fontId="20" fillId="1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0" fillId="0" borderId="0" applyProtection="0"/>
    <xf numFmtId="0" fontId="20" fillId="21" borderId="0" applyNumberFormat="0" applyBorder="0" applyAlignment="0" applyProtection="0">
      <alignment vertical="center"/>
    </xf>
    <xf numFmtId="0" fontId="42" fillId="5" borderId="18" applyNumberFormat="0" applyAlignment="0" applyProtection="0">
      <alignment vertical="center"/>
    </xf>
    <xf numFmtId="0" fontId="54" fillId="0" borderId="0"/>
    <xf numFmtId="0" fontId="54" fillId="0" borderId="0"/>
    <xf numFmtId="49" fontId="10" fillId="0" borderId="0" applyFont="0" applyFill="0" applyBorder="0" applyAlignment="0" applyProtection="0"/>
    <xf numFmtId="0" fontId="19" fillId="15"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10" fillId="0" borderId="0"/>
    <xf numFmtId="0" fontId="0" fillId="0" borderId="0"/>
    <xf numFmtId="0" fontId="19" fillId="10" borderId="0" applyNumberFormat="0" applyBorder="0" applyAlignment="0" applyProtection="0">
      <alignment vertical="center"/>
    </xf>
    <xf numFmtId="0" fontId="20" fillId="49"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1" fillId="16" borderId="0" applyNumberFormat="0" applyBorder="0" applyAlignment="0" applyProtection="0">
      <alignment vertical="center"/>
    </xf>
    <xf numFmtId="0" fontId="66" fillId="0" borderId="0"/>
    <xf numFmtId="0" fontId="20" fillId="12" borderId="0" applyNumberFormat="0" applyBorder="0" applyAlignment="0" applyProtection="0">
      <alignment vertical="center"/>
    </xf>
    <xf numFmtId="0" fontId="20" fillId="18" borderId="0" applyNumberFormat="0" applyBorder="0" applyAlignment="0" applyProtection="0">
      <alignment vertical="center"/>
    </xf>
    <xf numFmtId="0" fontId="20" fillId="49" borderId="0" applyNumberFormat="0" applyBorder="0" applyAlignment="0" applyProtection="0">
      <alignment vertical="center"/>
    </xf>
    <xf numFmtId="0" fontId="20" fillId="13" borderId="0" applyNumberFormat="0" applyBorder="0" applyAlignment="0" applyProtection="0">
      <alignment vertical="center"/>
    </xf>
    <xf numFmtId="49" fontId="10" fillId="0" borderId="0" applyFont="0" applyFill="0" applyBorder="0" applyAlignment="0" applyProtection="0"/>
    <xf numFmtId="0" fontId="20" fillId="18" borderId="0" applyNumberFormat="0" applyBorder="0" applyAlignment="0" applyProtection="0">
      <alignment vertical="center"/>
    </xf>
    <xf numFmtId="0" fontId="63" fillId="6" borderId="0" applyNumberFormat="0" applyBorder="0" applyAlignment="0" applyProtection="0">
      <alignment vertical="center"/>
    </xf>
    <xf numFmtId="0" fontId="20" fillId="16" borderId="0" applyNumberFormat="0" applyBorder="0" applyAlignment="0" applyProtection="0">
      <alignment vertical="center"/>
    </xf>
    <xf numFmtId="0" fontId="19" fillId="61" borderId="0" applyNumberFormat="0" applyBorder="0" applyAlignment="0" applyProtection="0">
      <alignment vertical="center"/>
    </xf>
    <xf numFmtId="0" fontId="29" fillId="0" borderId="0" applyNumberFormat="0" applyFill="0" applyBorder="0" applyAlignment="0" applyProtection="0">
      <alignment vertical="center"/>
    </xf>
    <xf numFmtId="0" fontId="2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0" borderId="0">
      <alignment vertical="center"/>
    </xf>
    <xf numFmtId="0" fontId="19" fillId="11"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67" fillId="25" borderId="0" applyNumberFormat="0" applyBorder="0" applyAlignment="0" applyProtection="0">
      <alignment vertical="center"/>
    </xf>
    <xf numFmtId="0" fontId="47" fillId="0" borderId="27" applyNumberFormat="0" applyFill="0" applyAlignment="0" applyProtection="0">
      <alignment vertical="center"/>
    </xf>
    <xf numFmtId="0" fontId="10" fillId="0" borderId="0">
      <alignment vertical="center"/>
    </xf>
    <xf numFmtId="0" fontId="0" fillId="0" borderId="0"/>
    <xf numFmtId="0" fontId="10" fillId="0" borderId="0">
      <alignment vertical="center"/>
    </xf>
    <xf numFmtId="0" fontId="20" fillId="18" borderId="0" applyNumberFormat="0" applyBorder="0" applyAlignment="0" applyProtection="0">
      <alignment vertical="center"/>
    </xf>
    <xf numFmtId="0" fontId="20" fillId="21" borderId="0" applyNumberFormat="0" applyBorder="0" applyAlignment="0" applyProtection="0">
      <alignment vertical="center"/>
    </xf>
    <xf numFmtId="0" fontId="20" fillId="15" borderId="0" applyNumberFormat="0" applyBorder="0" applyAlignment="0" applyProtection="0">
      <alignment vertical="center"/>
    </xf>
    <xf numFmtId="0" fontId="20" fillId="49" borderId="0" applyNumberFormat="0" applyBorder="0" applyAlignment="0" applyProtection="0">
      <alignment vertical="center"/>
    </xf>
    <xf numFmtId="0" fontId="10" fillId="0" borderId="0"/>
    <xf numFmtId="0" fontId="10" fillId="23" borderId="23" applyNumberFormat="0" applyFont="0" applyAlignment="0" applyProtection="0">
      <alignment vertical="center"/>
    </xf>
    <xf numFmtId="0" fontId="0" fillId="0" borderId="0"/>
    <xf numFmtId="0" fontId="20" fillId="21" borderId="0" applyNumberFormat="0" applyBorder="0" applyAlignment="0" applyProtection="0">
      <alignment vertical="center"/>
    </xf>
    <xf numFmtId="0" fontId="0" fillId="0" borderId="0"/>
    <xf numFmtId="0" fontId="20" fillId="8" borderId="0" applyNumberFormat="0" applyBorder="0" applyAlignment="0" applyProtection="0">
      <alignment vertical="center"/>
    </xf>
    <xf numFmtId="0" fontId="29" fillId="0" borderId="0" applyNumberFormat="0" applyFill="0" applyBorder="0" applyAlignment="0" applyProtection="0">
      <alignment vertical="center"/>
    </xf>
    <xf numFmtId="0" fontId="19" fillId="31"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1" fillId="12" borderId="0" applyNumberFormat="0" applyBorder="0" applyAlignment="0" applyProtection="0">
      <alignment vertical="center"/>
    </xf>
    <xf numFmtId="0" fontId="69" fillId="0" borderId="0" applyNumberFormat="0" applyFill="0" applyBorder="0" applyAlignment="0" applyProtection="0"/>
    <xf numFmtId="0" fontId="0" fillId="0" borderId="0"/>
    <xf numFmtId="0" fontId="37" fillId="8" borderId="0" applyNumberFormat="0" applyBorder="0" applyAlignment="0" applyProtection="0"/>
    <xf numFmtId="0" fontId="0" fillId="0" borderId="0"/>
    <xf numFmtId="0" fontId="10" fillId="0" borderId="0">
      <alignment vertical="center"/>
    </xf>
    <xf numFmtId="0" fontId="10" fillId="0" borderId="0"/>
    <xf numFmtId="0" fontId="32" fillId="0" borderId="20" applyNumberFormat="0" applyFill="0" applyAlignment="0" applyProtection="0">
      <alignment vertical="center"/>
    </xf>
    <xf numFmtId="0" fontId="37" fillId="5" borderId="0" applyNumberFormat="0" applyBorder="0" applyAlignment="0" applyProtection="0"/>
    <xf numFmtId="0" fontId="0" fillId="0" borderId="0"/>
    <xf numFmtId="0" fontId="32" fillId="0" borderId="20" applyNumberFormat="0" applyFill="0" applyAlignment="0" applyProtection="0">
      <alignment vertical="center"/>
    </xf>
    <xf numFmtId="0" fontId="20" fillId="25" borderId="0" applyNumberFormat="0" applyBorder="0" applyAlignment="0" applyProtection="0">
      <alignment vertical="center"/>
    </xf>
    <xf numFmtId="0" fontId="0" fillId="0" borderId="0"/>
    <xf numFmtId="0" fontId="32" fillId="0" borderId="20" applyNumberFormat="0" applyFill="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68" fillId="0" borderId="27" applyNumberFormat="0" applyFill="0" applyAlignment="0" applyProtection="0">
      <alignment vertical="center"/>
    </xf>
    <xf numFmtId="0" fontId="20" fillId="18" borderId="0" applyNumberFormat="0" applyBorder="0" applyAlignment="0" applyProtection="0">
      <alignment vertical="center"/>
    </xf>
    <xf numFmtId="0" fontId="0" fillId="0" borderId="0"/>
    <xf numFmtId="0" fontId="32" fillId="0" borderId="20" applyNumberFormat="0" applyFill="0" applyAlignment="0" applyProtection="0">
      <alignment vertical="center"/>
    </xf>
    <xf numFmtId="0" fontId="0" fillId="0" borderId="0"/>
    <xf numFmtId="0" fontId="10" fillId="0" borderId="0"/>
    <xf numFmtId="0" fontId="10" fillId="0" borderId="0"/>
    <xf numFmtId="0" fontId="32" fillId="0" borderId="20" applyNumberFormat="0" applyFill="0" applyAlignment="0" applyProtection="0">
      <alignment vertical="center"/>
    </xf>
    <xf numFmtId="0" fontId="10" fillId="0" borderId="0" applyProtection="0"/>
    <xf numFmtId="0" fontId="19" fillId="31"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0" fillId="0" borderId="0"/>
    <xf numFmtId="0" fontId="20" fillId="17" borderId="0" applyNumberFormat="0" applyBorder="0" applyAlignment="0" applyProtection="0">
      <alignment vertical="center"/>
    </xf>
    <xf numFmtId="0" fontId="10" fillId="0" borderId="0"/>
    <xf numFmtId="0" fontId="0" fillId="0" borderId="0"/>
    <xf numFmtId="0" fontId="10" fillId="0" borderId="0">
      <alignment vertical="center"/>
    </xf>
    <xf numFmtId="0" fontId="10" fillId="0" borderId="0"/>
    <xf numFmtId="0" fontId="47" fillId="0" borderId="27" applyNumberFormat="0" applyFill="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32" fillId="0" borderId="20" applyNumberFormat="0" applyFill="0" applyAlignment="0" applyProtection="0">
      <alignment vertical="center"/>
    </xf>
    <xf numFmtId="0" fontId="0" fillId="0" borderId="0"/>
    <xf numFmtId="0" fontId="20" fillId="42" borderId="0" applyNumberFormat="0" applyBorder="0" applyAlignment="0" applyProtection="0">
      <alignment vertical="center"/>
    </xf>
    <xf numFmtId="0" fontId="10" fillId="0" borderId="0">
      <alignment vertical="center"/>
    </xf>
    <xf numFmtId="0" fontId="10" fillId="0" borderId="0"/>
    <xf numFmtId="0" fontId="19" fillId="11" borderId="0" applyNumberFormat="0" applyBorder="0" applyAlignment="0" applyProtection="0">
      <alignment vertical="center"/>
    </xf>
    <xf numFmtId="0" fontId="20" fillId="16" borderId="0" applyNumberFormat="0" applyBorder="0" applyAlignment="0" applyProtection="0">
      <alignment vertical="center"/>
    </xf>
    <xf numFmtId="0" fontId="0" fillId="0" borderId="0"/>
    <xf numFmtId="0" fontId="29" fillId="0" borderId="34" applyNumberFormat="0" applyFill="0" applyAlignment="0" applyProtection="0">
      <alignment vertical="center"/>
    </xf>
    <xf numFmtId="0" fontId="20" fillId="18" borderId="0" applyNumberFormat="0" applyBorder="0" applyAlignment="0" applyProtection="0">
      <alignment vertical="center"/>
    </xf>
    <xf numFmtId="0" fontId="42" fillId="5" borderId="18" applyNumberFormat="0" applyAlignment="0" applyProtection="0">
      <alignment vertical="center"/>
    </xf>
    <xf numFmtId="0" fontId="32" fillId="0" borderId="20" applyNumberFormat="0" applyFill="0" applyAlignment="0" applyProtection="0">
      <alignment vertical="center"/>
    </xf>
    <xf numFmtId="0" fontId="20" fillId="15" borderId="0" applyNumberFormat="0" applyBorder="0" applyAlignment="0" applyProtection="0">
      <alignment vertical="center"/>
    </xf>
    <xf numFmtId="0" fontId="10" fillId="0" borderId="0">
      <alignment vertical="center"/>
    </xf>
    <xf numFmtId="0" fontId="10" fillId="0" borderId="0"/>
    <xf numFmtId="0" fontId="40" fillId="0" borderId="0">
      <alignment vertical="center"/>
    </xf>
    <xf numFmtId="0" fontId="0" fillId="0" borderId="0"/>
    <xf numFmtId="0" fontId="20" fillId="21" borderId="0" applyNumberFormat="0" applyBorder="0" applyAlignment="0" applyProtection="0">
      <alignment vertical="center"/>
    </xf>
    <xf numFmtId="0" fontId="0" fillId="0" borderId="0"/>
    <xf numFmtId="0" fontId="20" fillId="18" borderId="0" applyNumberFormat="0" applyBorder="0" applyAlignment="0" applyProtection="0">
      <alignment vertical="center"/>
    </xf>
    <xf numFmtId="0" fontId="10" fillId="23" borderId="23" applyNumberFormat="0" applyFont="0" applyAlignment="0" applyProtection="0">
      <alignment vertical="center"/>
    </xf>
    <xf numFmtId="0" fontId="10" fillId="0" borderId="0"/>
    <xf numFmtId="0" fontId="20" fillId="25" borderId="0" applyNumberFormat="0" applyBorder="0" applyAlignment="0" applyProtection="0">
      <alignment vertical="center"/>
    </xf>
    <xf numFmtId="0" fontId="0" fillId="0" borderId="0"/>
    <xf numFmtId="0" fontId="0" fillId="0" borderId="0"/>
    <xf numFmtId="0" fontId="10" fillId="23" borderId="23" applyNumberFormat="0" applyFont="0" applyAlignment="0" applyProtection="0">
      <alignment vertical="center"/>
    </xf>
    <xf numFmtId="0" fontId="10" fillId="0" borderId="0">
      <alignment vertical="center"/>
    </xf>
    <xf numFmtId="0" fontId="20" fillId="18" borderId="0" applyNumberFormat="0" applyBorder="0" applyAlignment="0" applyProtection="0">
      <alignment vertical="center"/>
    </xf>
    <xf numFmtId="0" fontId="0" fillId="0" borderId="0"/>
    <xf numFmtId="0" fontId="0" fillId="0" borderId="0"/>
    <xf numFmtId="0" fontId="0" fillId="0" borderId="0"/>
    <xf numFmtId="0" fontId="10" fillId="0" borderId="0">
      <alignment vertical="center"/>
    </xf>
    <xf numFmtId="0" fontId="10" fillId="0" borderId="0"/>
    <xf numFmtId="0" fontId="20" fillId="49" borderId="0" applyNumberFormat="0" applyBorder="0" applyAlignment="0" applyProtection="0">
      <alignment vertical="center"/>
    </xf>
    <xf numFmtId="0" fontId="0" fillId="0" borderId="0"/>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0" fillId="0" borderId="0"/>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0" fillId="0" borderId="0"/>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0" fillId="0" borderId="0"/>
    <xf numFmtId="0" fontId="20" fillId="13" borderId="0" applyNumberFormat="0" applyBorder="0" applyAlignment="0" applyProtection="0">
      <alignment vertical="center"/>
    </xf>
    <xf numFmtId="0" fontId="54" fillId="0" borderId="0"/>
    <xf numFmtId="0" fontId="20" fillId="21" borderId="0" applyNumberFormat="0" applyBorder="0" applyAlignment="0" applyProtection="0">
      <alignment vertical="center"/>
    </xf>
    <xf numFmtId="0" fontId="10" fillId="0" borderId="0"/>
    <xf numFmtId="0" fontId="39" fillId="23" borderId="0" applyNumberFormat="0" applyBorder="0" applyAlignment="0" applyProtection="0"/>
    <xf numFmtId="0" fontId="20" fillId="16" borderId="0" applyNumberFormat="0" applyBorder="0" applyAlignment="0" applyProtection="0">
      <alignment vertical="center"/>
    </xf>
    <xf numFmtId="0" fontId="19" fillId="31" borderId="0" applyNumberFormat="0" applyBorder="0" applyAlignment="0" applyProtection="0">
      <alignment vertical="center"/>
    </xf>
    <xf numFmtId="0" fontId="42" fillId="5" borderId="18" applyNumberFormat="0" applyAlignment="0" applyProtection="0">
      <alignment vertical="center"/>
    </xf>
    <xf numFmtId="0" fontId="54" fillId="0" borderId="0"/>
    <xf numFmtId="0" fontId="20" fillId="8" borderId="0" applyNumberFormat="0" applyBorder="0" applyAlignment="0" applyProtection="0">
      <alignment vertical="center"/>
    </xf>
    <xf numFmtId="0" fontId="37" fillId="51" borderId="0" applyNumberFormat="0" applyBorder="0" applyAlignment="0" applyProtection="0"/>
    <xf numFmtId="0" fontId="66" fillId="0" borderId="0"/>
    <xf numFmtId="0" fontId="20" fillId="25" borderId="0" applyNumberFormat="0" applyBorder="0" applyAlignment="0" applyProtection="0">
      <alignment vertical="center"/>
    </xf>
    <xf numFmtId="0" fontId="0" fillId="0" borderId="0"/>
    <xf numFmtId="0" fontId="20" fillId="12" borderId="0" applyNumberFormat="0" applyBorder="0" applyAlignment="0" applyProtection="0">
      <alignment vertical="center"/>
    </xf>
    <xf numFmtId="0" fontId="0" fillId="0" borderId="0" applyProtection="0"/>
    <xf numFmtId="0" fontId="19" fillId="15"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31" fillId="51" borderId="0" applyNumberFormat="0" applyBorder="0" applyAlignment="0" applyProtection="0">
      <alignment vertical="center"/>
    </xf>
    <xf numFmtId="0" fontId="10" fillId="0" borderId="0" applyProtection="0"/>
    <xf numFmtId="0" fontId="20" fillId="18" borderId="0" applyNumberFormat="0" applyBorder="0" applyAlignment="0" applyProtection="0">
      <alignment vertical="center"/>
    </xf>
    <xf numFmtId="0" fontId="19" fillId="15"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0" fillId="25"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71" fillId="0" borderId="0" applyNumberFormat="0" applyFill="0" applyBorder="0" applyAlignment="0" applyProtection="0">
      <alignment vertical="center"/>
    </xf>
    <xf numFmtId="0" fontId="10" fillId="0" borderId="0">
      <alignment vertical="center"/>
    </xf>
    <xf numFmtId="0" fontId="20" fillId="21" borderId="0" applyNumberFormat="0" applyBorder="0" applyAlignment="0" applyProtection="0">
      <alignment vertical="center"/>
    </xf>
    <xf numFmtId="0" fontId="64" fillId="0" borderId="0" applyNumberFormat="0" applyFill="0" applyBorder="0" applyAlignment="0" applyProtection="0">
      <alignment vertical="center"/>
    </xf>
    <xf numFmtId="0" fontId="20" fillId="21" borderId="0" applyNumberFormat="0" applyBorder="0" applyAlignment="0" applyProtection="0">
      <alignment vertical="center"/>
    </xf>
    <xf numFmtId="0" fontId="64" fillId="0" borderId="0" applyNumberFormat="0" applyFill="0" applyBorder="0" applyAlignment="0" applyProtection="0">
      <alignment vertical="center"/>
    </xf>
    <xf numFmtId="0" fontId="10" fillId="0" borderId="0" applyProtection="0"/>
    <xf numFmtId="0" fontId="20" fillId="42" borderId="0" applyNumberFormat="0" applyBorder="0" applyAlignment="0" applyProtection="0">
      <alignment vertical="center"/>
    </xf>
    <xf numFmtId="0" fontId="20" fillId="18"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64" fillId="0" borderId="0" applyNumberFormat="0" applyFill="0" applyBorder="0" applyAlignment="0" applyProtection="0">
      <alignment vertical="center"/>
    </xf>
    <xf numFmtId="0" fontId="20" fillId="21" borderId="0" applyNumberFormat="0" applyBorder="0" applyAlignment="0" applyProtection="0">
      <alignment vertical="center"/>
    </xf>
    <xf numFmtId="0" fontId="64" fillId="0" borderId="0" applyNumberFormat="0" applyFill="0" applyBorder="0" applyAlignment="0" applyProtection="0">
      <alignment vertical="center"/>
    </xf>
    <xf numFmtId="0" fontId="20" fillId="18" borderId="0" applyNumberFormat="0" applyBorder="0" applyAlignment="0" applyProtection="0">
      <alignment vertical="center"/>
    </xf>
    <xf numFmtId="0" fontId="10" fillId="0" borderId="0" applyProtection="0"/>
    <xf numFmtId="0" fontId="20" fillId="17" borderId="0" applyNumberFormat="0" applyBorder="0" applyAlignment="0" applyProtection="0">
      <alignment vertical="center"/>
    </xf>
    <xf numFmtId="0" fontId="19" fillId="19" borderId="0" applyNumberFormat="0" applyBorder="0" applyAlignment="0" applyProtection="0">
      <alignment vertical="center"/>
    </xf>
    <xf numFmtId="0" fontId="19" fillId="26"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36" fillId="0" borderId="24" applyNumberFormat="0" applyFill="0" applyAlignment="0" applyProtection="0">
      <alignment vertical="center"/>
    </xf>
    <xf numFmtId="0" fontId="20" fillId="21" borderId="0" applyNumberFormat="0" applyBorder="0" applyAlignment="0" applyProtection="0">
      <alignment vertical="center"/>
    </xf>
    <xf numFmtId="0" fontId="10" fillId="0" borderId="0"/>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19" fillId="26" borderId="0" applyNumberFormat="0" applyBorder="0" applyAlignment="0" applyProtection="0">
      <alignment vertical="center"/>
    </xf>
    <xf numFmtId="0" fontId="20" fillId="18" borderId="0" applyNumberFormat="0" applyBorder="0" applyAlignment="0" applyProtection="0">
      <alignment vertical="center"/>
    </xf>
    <xf numFmtId="0" fontId="20" fillId="21" borderId="0" applyNumberFormat="0" applyBorder="0" applyAlignment="0" applyProtection="0">
      <alignment vertical="center"/>
    </xf>
    <xf numFmtId="0" fontId="10" fillId="0" borderId="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10" fillId="0" borderId="0" applyProtection="0">
      <alignment vertical="center"/>
    </xf>
    <xf numFmtId="0" fontId="39" fillId="13" borderId="0" applyNumberFormat="0" applyBorder="0" applyAlignment="0" applyProtection="0"/>
    <xf numFmtId="0" fontId="20" fillId="21" borderId="0" applyNumberFormat="0" applyBorder="0" applyAlignment="0" applyProtection="0">
      <alignment vertical="center"/>
    </xf>
    <xf numFmtId="0" fontId="20" fillId="17" borderId="0" applyNumberFormat="0" applyBorder="0" applyAlignment="0" applyProtection="0">
      <alignment vertical="center"/>
    </xf>
    <xf numFmtId="0" fontId="19" fillId="26" borderId="0" applyNumberFormat="0" applyBorder="0" applyAlignment="0" applyProtection="0">
      <alignment vertical="center"/>
    </xf>
    <xf numFmtId="0" fontId="20" fillId="18"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19" fillId="26"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19" fillId="34" borderId="0" applyNumberFormat="0" applyBorder="0" applyAlignment="0" applyProtection="0">
      <alignment vertical="center"/>
    </xf>
    <xf numFmtId="0" fontId="39" fillId="21" borderId="0" applyNumberFormat="0" applyBorder="0" applyAlignment="0" applyProtection="0"/>
    <xf numFmtId="0" fontId="20" fillId="21" borderId="0" applyNumberFormat="0" applyBorder="0" applyAlignment="0" applyProtection="0">
      <alignment vertical="center"/>
    </xf>
    <xf numFmtId="0" fontId="10" fillId="0" borderId="0" applyProtection="0"/>
    <xf numFmtId="0" fontId="20" fillId="12" borderId="0" applyNumberFormat="0" applyBorder="0" applyAlignment="0" applyProtection="0">
      <alignment vertical="center"/>
    </xf>
    <xf numFmtId="0" fontId="19" fillId="34"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47" fillId="0" borderId="27" applyNumberFormat="0" applyFill="0" applyAlignment="0" applyProtection="0">
      <alignment vertical="center"/>
    </xf>
    <xf numFmtId="0" fontId="35" fillId="0" borderId="21" applyNumberFormat="0" applyFill="0" applyAlignment="0" applyProtection="0">
      <alignment vertical="center"/>
    </xf>
    <xf numFmtId="9" fontId="10" fillId="0" borderId="0" applyFont="0" applyFill="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20" fillId="21" borderId="0" applyNumberFormat="0" applyBorder="0" applyAlignment="0" applyProtection="0">
      <alignment vertical="center"/>
    </xf>
    <xf numFmtId="0" fontId="19" fillId="26" borderId="0" applyNumberFormat="0" applyBorder="0" applyAlignment="0" applyProtection="0">
      <alignment vertical="center"/>
    </xf>
    <xf numFmtId="0" fontId="20" fillId="15" borderId="0" applyNumberFormat="0" applyBorder="0" applyAlignment="0" applyProtection="0">
      <alignment vertical="center"/>
    </xf>
    <xf numFmtId="0" fontId="10" fillId="0" borderId="0"/>
    <xf numFmtId="0" fontId="19" fillId="34" borderId="0" applyNumberFormat="0" applyBorder="0" applyAlignment="0" applyProtection="0">
      <alignment vertical="center"/>
    </xf>
    <xf numFmtId="0" fontId="39" fillId="21" borderId="0" applyNumberFormat="0" applyBorder="0" applyAlignment="0" applyProtection="0"/>
    <xf numFmtId="0" fontId="20" fillId="21" borderId="0" applyNumberFormat="0" applyBorder="0" applyAlignment="0" applyProtection="0">
      <alignment vertical="center"/>
    </xf>
    <xf numFmtId="0" fontId="19" fillId="34" borderId="0" applyNumberFormat="0" applyBorder="0" applyAlignment="0" applyProtection="0">
      <alignment vertical="center"/>
    </xf>
    <xf numFmtId="0" fontId="20" fillId="0" borderId="0" applyNumberFormat="0" applyFont="0" applyFill="0" applyBorder="0" applyAlignment="0" applyProtection="0">
      <alignment vertical="center"/>
    </xf>
    <xf numFmtId="0" fontId="20" fillId="42" borderId="0" applyNumberFormat="0" applyBorder="0" applyAlignment="0" applyProtection="0">
      <alignment vertical="center"/>
    </xf>
    <xf numFmtId="0" fontId="21" fillId="12" borderId="0" applyNumberFormat="0" applyBorder="0" applyAlignment="0" applyProtection="0">
      <alignment vertical="center"/>
    </xf>
    <xf numFmtId="0" fontId="20" fillId="12" borderId="0" applyNumberFormat="0" applyBorder="0" applyAlignment="0" applyProtection="0">
      <alignment vertical="center"/>
    </xf>
    <xf numFmtId="0" fontId="29" fillId="0" borderId="34" applyNumberFormat="0" applyFill="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10" fillId="0" borderId="0">
      <alignment vertical="center"/>
    </xf>
    <xf numFmtId="0" fontId="19" fillId="61" borderId="0" applyNumberFormat="0" applyBorder="0" applyAlignment="0" applyProtection="0">
      <alignment vertical="center"/>
    </xf>
    <xf numFmtId="0" fontId="20" fillId="8" borderId="0" applyNumberFormat="0" applyBorder="0" applyAlignment="0" applyProtection="0">
      <alignment vertical="center"/>
    </xf>
    <xf numFmtId="0" fontId="20" fillId="42" borderId="0" applyNumberFormat="0" applyBorder="0" applyAlignment="0" applyProtection="0">
      <alignment vertical="center"/>
    </xf>
    <xf numFmtId="0" fontId="20" fillId="6" borderId="0" applyNumberFormat="0" applyBorder="0" applyAlignment="0" applyProtection="0">
      <alignment vertical="center"/>
    </xf>
    <xf numFmtId="0" fontId="19" fillId="34"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0" fillId="0" borderId="0"/>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0" fillId="0" borderId="0"/>
    <xf numFmtId="0" fontId="10" fillId="0" borderId="0"/>
    <xf numFmtId="0" fontId="31" fillId="5" borderId="0" applyNumberFormat="0" applyBorder="0" applyAlignment="0" applyProtection="0">
      <alignment vertical="center"/>
    </xf>
    <xf numFmtId="0" fontId="20" fillId="21" borderId="0" applyNumberFormat="0" applyBorder="0" applyAlignment="0" applyProtection="0">
      <alignment vertical="center"/>
    </xf>
    <xf numFmtId="0" fontId="10" fillId="0" borderId="0"/>
    <xf numFmtId="0" fontId="10" fillId="0" borderId="0"/>
    <xf numFmtId="0" fontId="10" fillId="0" borderId="0"/>
    <xf numFmtId="0" fontId="20" fillId="21" borderId="0" applyNumberFormat="0" applyBorder="0" applyAlignment="0" applyProtection="0">
      <alignment vertical="center"/>
    </xf>
    <xf numFmtId="0" fontId="10" fillId="0" borderId="0"/>
    <xf numFmtId="0" fontId="10" fillId="0" borderId="0"/>
    <xf numFmtId="0" fontId="20" fillId="21" borderId="0" applyNumberFormat="0" applyBorder="0" applyAlignment="0" applyProtection="0">
      <alignment vertical="center"/>
    </xf>
    <xf numFmtId="0" fontId="20" fillId="12" borderId="0" applyNumberFormat="0" applyBorder="0" applyAlignment="0" applyProtection="0">
      <alignment vertical="center"/>
    </xf>
    <xf numFmtId="0" fontId="10" fillId="0" borderId="0"/>
    <xf numFmtId="0" fontId="10" fillId="0" borderId="0"/>
    <xf numFmtId="0" fontId="20" fillId="21" borderId="0" applyNumberFormat="0" applyBorder="0" applyAlignment="0" applyProtection="0">
      <alignment vertical="center"/>
    </xf>
    <xf numFmtId="0" fontId="20" fillId="12" borderId="0" applyNumberFormat="0" applyBorder="0" applyAlignment="0" applyProtection="0">
      <alignment vertical="center"/>
    </xf>
    <xf numFmtId="0" fontId="20" fillId="42" borderId="0" applyNumberFormat="0" applyBorder="0" applyAlignment="0" applyProtection="0">
      <alignment vertical="center"/>
    </xf>
    <xf numFmtId="0" fontId="19" fillId="19" borderId="0" applyNumberFormat="0" applyBorder="0" applyAlignment="0" applyProtection="0">
      <alignment vertical="center"/>
    </xf>
    <xf numFmtId="0" fontId="19" fillId="11"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23" borderId="0" applyNumberFormat="0" applyBorder="0" applyAlignment="0" applyProtection="0">
      <alignment vertical="center"/>
    </xf>
    <xf numFmtId="0" fontId="20" fillId="18" borderId="0" applyNumberFormat="0" applyBorder="0" applyAlignment="0" applyProtection="0">
      <alignment vertical="center"/>
    </xf>
    <xf numFmtId="0" fontId="20" fillId="42" borderId="0" applyNumberFormat="0" applyBorder="0" applyAlignment="0" applyProtection="0">
      <alignment vertical="center"/>
    </xf>
    <xf numFmtId="0" fontId="19" fillId="19" borderId="0" applyNumberFormat="0" applyBorder="0" applyAlignment="0" applyProtection="0">
      <alignment vertical="center"/>
    </xf>
    <xf numFmtId="0" fontId="19" fillId="11"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19" fillId="63" borderId="0" applyNumberFormat="0" applyBorder="0" applyAlignment="0" applyProtection="0">
      <alignment vertical="center"/>
    </xf>
    <xf numFmtId="0" fontId="19" fillId="11"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19" fillId="11"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9" fillId="19" borderId="0" applyNumberFormat="0" applyBorder="0" applyAlignment="0" applyProtection="0">
      <alignment vertical="center"/>
    </xf>
    <xf numFmtId="0" fontId="10" fillId="0" borderId="0"/>
    <xf numFmtId="0" fontId="10" fillId="0" borderId="0"/>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0" fillId="0" borderId="0"/>
    <xf numFmtId="0" fontId="10" fillId="0" borderId="0"/>
    <xf numFmtId="0" fontId="31" fillId="5"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0" fillId="0" borderId="0"/>
    <xf numFmtId="0" fontId="10" fillId="0" borderId="0"/>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0" fillId="0" borderId="0"/>
    <xf numFmtId="0" fontId="10" fillId="0" borderId="0"/>
    <xf numFmtId="0" fontId="20" fillId="12" borderId="0" applyNumberFormat="0" applyBorder="0" applyAlignment="0" applyProtection="0">
      <alignment vertical="center"/>
    </xf>
    <xf numFmtId="0" fontId="0" fillId="0" borderId="0"/>
    <xf numFmtId="0" fontId="10" fillId="0" borderId="0"/>
    <xf numFmtId="0" fontId="10" fillId="0" borderId="0"/>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9" fillId="34" borderId="0" applyNumberFormat="0" applyBorder="0" applyAlignment="0" applyProtection="0">
      <alignment vertical="center"/>
    </xf>
    <xf numFmtId="0" fontId="20" fillId="16" borderId="0" applyNumberFormat="0" applyBorder="0" applyAlignment="0" applyProtection="0">
      <alignment vertical="center"/>
    </xf>
    <xf numFmtId="0" fontId="20" fillId="12" borderId="0" applyNumberFormat="0" applyBorder="0" applyAlignment="0" applyProtection="0">
      <alignment vertical="center"/>
    </xf>
    <xf numFmtId="0" fontId="20" fillId="25" borderId="0" applyNumberFormat="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20" fillId="12" borderId="0" applyNumberFormat="0" applyBorder="0" applyAlignment="0" applyProtection="0">
      <alignment vertical="center"/>
    </xf>
    <xf numFmtId="0" fontId="20" fillId="18" borderId="0" applyNumberFormat="0" applyBorder="0" applyAlignment="0" applyProtection="0">
      <alignment vertical="center"/>
    </xf>
    <xf numFmtId="0" fontId="20" fillId="12" borderId="0" applyNumberFormat="0" applyBorder="0" applyAlignment="0" applyProtection="0">
      <alignment vertical="center"/>
    </xf>
    <xf numFmtId="0" fontId="20" fillId="23" borderId="0" applyNumberFormat="0" applyBorder="0" applyAlignment="0" applyProtection="0">
      <alignment vertical="center"/>
    </xf>
    <xf numFmtId="0" fontId="20" fillId="8" borderId="0" applyNumberFormat="0" applyBorder="0" applyAlignment="0" applyProtection="0">
      <alignment vertical="center"/>
    </xf>
    <xf numFmtId="0" fontId="20" fillId="12" borderId="0" applyNumberFormat="0" applyBorder="0" applyAlignment="0" applyProtection="0">
      <alignment vertical="center"/>
    </xf>
    <xf numFmtId="0" fontId="19" fillId="34"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20" fillId="0" borderId="0">
      <alignment vertical="center"/>
    </xf>
    <xf numFmtId="0" fontId="10" fillId="0" borderId="0"/>
    <xf numFmtId="0" fontId="20" fillId="12" borderId="0" applyNumberFormat="0" applyBorder="0" applyAlignment="0" applyProtection="0">
      <alignment vertical="center"/>
    </xf>
    <xf numFmtId="0" fontId="10" fillId="0" borderId="0">
      <alignment vertical="center"/>
    </xf>
    <xf numFmtId="0" fontId="10" fillId="0" borderId="0"/>
    <xf numFmtId="9" fontId="10" fillId="0" borderId="0" applyFont="0" applyFill="0" applyBorder="0" applyAlignment="0" applyProtection="0"/>
    <xf numFmtId="0" fontId="20" fillId="12" borderId="0" applyNumberFormat="0" applyBorder="0" applyAlignment="0" applyProtection="0">
      <alignment vertical="center"/>
    </xf>
    <xf numFmtId="0" fontId="10" fillId="0" borderId="0">
      <alignment vertical="center"/>
    </xf>
    <xf numFmtId="0" fontId="20" fillId="12" borderId="0" applyNumberFormat="0" applyBorder="0" applyAlignment="0" applyProtection="0">
      <alignment vertical="center"/>
    </xf>
    <xf numFmtId="0" fontId="37" fillId="51" borderId="0" applyNumberFormat="0" applyBorder="0" applyAlignment="0" applyProtection="0"/>
    <xf numFmtId="0" fontId="10" fillId="0" borderId="0">
      <alignment vertical="center"/>
    </xf>
    <xf numFmtId="0" fontId="10" fillId="0" borderId="0"/>
    <xf numFmtId="0" fontId="20" fillId="8" borderId="0" applyNumberFormat="0" applyBorder="0" applyAlignment="0" applyProtection="0">
      <alignment vertical="center"/>
    </xf>
    <xf numFmtId="0" fontId="19" fillId="17" borderId="0" applyNumberFormat="0" applyBorder="0" applyAlignment="0" applyProtection="0">
      <alignment vertical="center"/>
    </xf>
    <xf numFmtId="0" fontId="20" fillId="12" borderId="0" applyNumberFormat="0" applyBorder="0" applyAlignment="0" applyProtection="0">
      <alignment vertical="center"/>
    </xf>
    <xf numFmtId="0" fontId="10" fillId="0" borderId="0">
      <alignment vertical="center"/>
    </xf>
    <xf numFmtId="0" fontId="10" fillId="0" borderId="0"/>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0" fillId="0" borderId="0"/>
    <xf numFmtId="0" fontId="10" fillId="0" borderId="0"/>
    <xf numFmtId="0" fontId="20" fillId="8" borderId="0" applyNumberFormat="0" applyBorder="0" applyAlignment="0" applyProtection="0">
      <alignment vertical="center"/>
    </xf>
    <xf numFmtId="0" fontId="19" fillId="17"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18" fillId="9" borderId="16" applyNumberFormat="0" applyAlignment="0" applyProtection="0">
      <alignment vertical="center"/>
    </xf>
    <xf numFmtId="0" fontId="25" fillId="12"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64" fillId="0" borderId="0" applyNumberForma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9" fillId="26" borderId="0" applyNumberFormat="0" applyBorder="0" applyAlignment="0" applyProtection="0">
      <alignment vertical="center"/>
    </xf>
    <xf numFmtId="0" fontId="71"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25" borderId="0" applyNumberFormat="0" applyBorder="0" applyAlignment="0" applyProtection="0">
      <alignment vertical="center"/>
    </xf>
    <xf numFmtId="0" fontId="20" fillId="18" borderId="0" applyNumberFormat="0" applyBorder="0" applyAlignment="0" applyProtection="0">
      <alignment vertical="center"/>
    </xf>
    <xf numFmtId="0" fontId="19" fillId="26" borderId="0" applyNumberFormat="0" applyBorder="0" applyAlignment="0" applyProtection="0">
      <alignment vertical="center"/>
    </xf>
    <xf numFmtId="0" fontId="20" fillId="17" borderId="0" applyNumberFormat="0" applyBorder="0" applyAlignment="0" applyProtection="0">
      <alignment vertical="center"/>
    </xf>
    <xf numFmtId="0" fontId="10" fillId="0" borderId="0" applyProtection="0"/>
    <xf numFmtId="0" fontId="20" fillId="25" borderId="0" applyNumberFormat="0" applyBorder="0" applyAlignment="0" applyProtection="0">
      <alignment vertical="center"/>
    </xf>
    <xf numFmtId="0" fontId="20" fillId="18" borderId="0" applyNumberFormat="0" applyBorder="0" applyAlignment="0" applyProtection="0">
      <alignment vertical="center"/>
    </xf>
    <xf numFmtId="0" fontId="19" fillId="26" borderId="0" applyNumberFormat="0" applyBorder="0" applyAlignment="0" applyProtection="0">
      <alignment vertical="center"/>
    </xf>
    <xf numFmtId="0" fontId="20" fillId="17" borderId="0" applyNumberFormat="0" applyBorder="0" applyAlignment="0" applyProtection="0">
      <alignment vertical="center"/>
    </xf>
    <xf numFmtId="0" fontId="20" fillId="13" borderId="0" applyNumberFormat="0" applyBorder="0" applyAlignment="0" applyProtection="0">
      <alignment vertical="center"/>
    </xf>
    <xf numFmtId="0" fontId="37" fillId="26" borderId="0" applyNumberFormat="0" applyBorder="0" applyAlignment="0" applyProtection="0"/>
    <xf numFmtId="0" fontId="20" fillId="25" borderId="0" applyNumberFormat="0" applyBorder="0" applyAlignment="0" applyProtection="0">
      <alignment vertical="center"/>
    </xf>
    <xf numFmtId="0" fontId="20" fillId="18" borderId="0" applyNumberFormat="0" applyBorder="0" applyAlignment="0" applyProtection="0">
      <alignment vertical="center"/>
    </xf>
    <xf numFmtId="0" fontId="10" fillId="0" borderId="0" applyFont="0" applyFill="0" applyBorder="0" applyAlignment="0" applyProtection="0"/>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37" fillId="26" borderId="0" applyNumberFormat="0" applyBorder="0" applyAlignment="0" applyProtection="0"/>
    <xf numFmtId="0" fontId="20" fillId="16"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10" fillId="0" borderId="0"/>
    <xf numFmtId="0" fontId="20" fillId="13" borderId="0" applyNumberFormat="0" applyBorder="0" applyAlignment="0" applyProtection="0">
      <alignment vertical="center"/>
    </xf>
    <xf numFmtId="0" fontId="20" fillId="49" borderId="0" applyNumberFormat="0" applyBorder="0" applyAlignment="0" applyProtection="0">
      <alignment vertical="center"/>
    </xf>
    <xf numFmtId="0" fontId="20" fillId="17" borderId="0" applyNumberFormat="0" applyBorder="0" applyAlignment="0" applyProtection="0">
      <alignment vertical="center"/>
    </xf>
    <xf numFmtId="0" fontId="26" fillId="5" borderId="19" applyNumberFormat="0" applyAlignment="0" applyProtection="0">
      <alignment vertical="center"/>
    </xf>
    <xf numFmtId="0" fontId="20" fillId="25" borderId="0" applyNumberFormat="0" applyBorder="0" applyAlignment="0" applyProtection="0">
      <alignment vertical="center"/>
    </xf>
    <xf numFmtId="0" fontId="10" fillId="0" borderId="0"/>
    <xf numFmtId="0" fontId="20" fillId="16" borderId="0" applyNumberFormat="0" applyBorder="0" applyAlignment="0" applyProtection="0">
      <alignment vertical="center"/>
    </xf>
    <xf numFmtId="0" fontId="18" fillId="9" borderId="16" applyNumberFormat="0" applyAlignment="0" applyProtection="0">
      <alignment vertical="center"/>
    </xf>
    <xf numFmtId="0" fontId="26" fillId="5" borderId="19" applyNumberFormat="0" applyAlignment="0" applyProtection="0">
      <alignment vertical="center"/>
    </xf>
    <xf numFmtId="0" fontId="20" fillId="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2" fillId="0" borderId="20" applyNumberFormat="0" applyFill="0" applyAlignment="0" applyProtection="0">
      <alignment vertical="center"/>
    </xf>
    <xf numFmtId="0" fontId="20" fillId="8" borderId="0" applyNumberFormat="0" applyBorder="0" applyAlignment="0" applyProtection="0">
      <alignment vertical="center"/>
    </xf>
    <xf numFmtId="0" fontId="44" fillId="0" borderId="25" applyNumberFormat="0" applyFill="0" applyAlignment="0" applyProtection="0">
      <alignment vertical="center"/>
    </xf>
    <xf numFmtId="0" fontId="20" fillId="0" borderId="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10" fillId="0" borderId="0"/>
    <xf numFmtId="0" fontId="20" fillId="25" borderId="0" applyNumberFormat="0" applyBorder="0" applyAlignment="0" applyProtection="0">
      <alignment vertical="center"/>
    </xf>
    <xf numFmtId="0" fontId="75" fillId="0" borderId="36" applyNumberFormat="0" applyFill="0" applyAlignment="0" applyProtection="0">
      <alignment vertical="center"/>
    </xf>
    <xf numFmtId="0" fontId="20" fillId="16" borderId="0" applyNumberFormat="0" applyBorder="0" applyAlignment="0" applyProtection="0">
      <alignment vertical="center"/>
    </xf>
    <xf numFmtId="0" fontId="33" fillId="6" borderId="0" applyNumberFormat="0" applyBorder="0" applyAlignment="0" applyProtection="0">
      <alignment vertical="center"/>
    </xf>
    <xf numFmtId="0" fontId="20" fillId="25" borderId="0" applyNumberFormat="0" applyBorder="0" applyAlignment="0" applyProtection="0">
      <alignment vertical="center"/>
    </xf>
    <xf numFmtId="0" fontId="25" fillId="12" borderId="0" applyNumberFormat="0" applyBorder="0" applyAlignment="0" applyProtection="0">
      <alignment vertical="center"/>
    </xf>
    <xf numFmtId="0" fontId="20" fillId="25" borderId="0" applyNumberFormat="0" applyBorder="0" applyAlignment="0" applyProtection="0">
      <alignment vertical="center"/>
    </xf>
    <xf numFmtId="0" fontId="19" fillId="15" borderId="0" applyNumberFormat="0" applyBorder="0" applyAlignment="0" applyProtection="0">
      <alignment vertical="center"/>
    </xf>
    <xf numFmtId="0" fontId="20" fillId="13" borderId="0" applyNumberFormat="0" applyBorder="0" applyAlignment="0" applyProtection="0">
      <alignment vertical="center"/>
    </xf>
    <xf numFmtId="0" fontId="10" fillId="0" borderId="0">
      <alignment vertical="center"/>
    </xf>
    <xf numFmtId="0" fontId="19" fillId="11" borderId="0" applyNumberFormat="0" applyBorder="0" applyAlignment="0" applyProtection="0">
      <alignment vertical="center"/>
    </xf>
    <xf numFmtId="0" fontId="20" fillId="25" borderId="0" applyNumberFormat="0" applyBorder="0" applyAlignment="0" applyProtection="0">
      <alignment vertical="center"/>
    </xf>
    <xf numFmtId="0" fontId="19" fillId="15" borderId="0" applyNumberFormat="0" applyBorder="0" applyAlignment="0" applyProtection="0">
      <alignment vertical="center"/>
    </xf>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19" fillId="61" borderId="0" applyNumberFormat="0" applyBorder="0" applyAlignment="0" applyProtection="0">
      <alignment vertical="center"/>
    </xf>
    <xf numFmtId="0" fontId="35" fillId="0" borderId="21" applyNumberFormat="0" applyFill="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3" borderId="0" applyNumberFormat="0" applyBorder="0" applyAlignment="0" applyProtection="0">
      <alignment vertical="center"/>
    </xf>
    <xf numFmtId="0" fontId="20" fillId="25" borderId="0" applyNumberFormat="0" applyBorder="0" applyAlignment="0" applyProtection="0">
      <alignment vertical="center"/>
    </xf>
    <xf numFmtId="0" fontId="76" fillId="12" borderId="0" applyNumberFormat="0" applyBorder="0" applyAlignment="0" applyProtection="0">
      <alignment vertical="center"/>
    </xf>
    <xf numFmtId="0" fontId="10" fillId="0" borderId="0"/>
    <xf numFmtId="0" fontId="31" fillId="26" borderId="0" applyNumberFormat="0" applyBorder="0" applyAlignment="0" applyProtection="0">
      <alignment vertical="center"/>
    </xf>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20" fillId="42" borderId="0" applyNumberFormat="0" applyBorder="0" applyAlignment="0" applyProtection="0">
      <alignment vertical="center"/>
    </xf>
    <xf numFmtId="0" fontId="32" fillId="0" borderId="20" applyNumberFormat="0" applyFill="0" applyAlignment="0" applyProtection="0">
      <alignment vertical="center"/>
    </xf>
    <xf numFmtId="0" fontId="20" fillId="25" borderId="0" applyNumberFormat="0" applyBorder="0" applyAlignment="0" applyProtection="0">
      <alignment vertical="center"/>
    </xf>
    <xf numFmtId="0" fontId="20" fillId="49" borderId="0" applyNumberFormat="0" applyBorder="0" applyAlignment="0" applyProtection="0">
      <alignment vertical="center"/>
    </xf>
    <xf numFmtId="0" fontId="64" fillId="0" borderId="0" applyNumberFormat="0" applyFill="0" applyBorder="0" applyAlignment="0" applyProtection="0">
      <alignment vertical="center"/>
    </xf>
    <xf numFmtId="0" fontId="53"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7" fillId="0" borderId="0">
      <alignment vertical="center"/>
    </xf>
    <xf numFmtId="0" fontId="53"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10" fillId="0" borderId="0"/>
    <xf numFmtId="0" fontId="20" fillId="25" borderId="0" applyNumberFormat="0" applyBorder="0" applyAlignment="0" applyProtection="0">
      <alignment vertical="center"/>
    </xf>
    <xf numFmtId="0" fontId="20" fillId="23" borderId="0" applyNumberFormat="0" applyBorder="0" applyAlignment="0" applyProtection="0">
      <alignment vertical="center"/>
    </xf>
    <xf numFmtId="0" fontId="29" fillId="0" borderId="34" applyNumberFormat="0" applyFill="0" applyAlignment="0" applyProtection="0">
      <alignment vertical="center"/>
    </xf>
    <xf numFmtId="0" fontId="53" fillId="25" borderId="0" applyNumberFormat="0" applyBorder="0" applyAlignment="0" applyProtection="0">
      <alignment vertical="center"/>
    </xf>
    <xf numFmtId="0" fontId="20" fillId="1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18" borderId="0" applyNumberFormat="0" applyBorder="0" applyAlignment="0" applyProtection="0">
      <alignment vertical="center"/>
    </xf>
    <xf numFmtId="0" fontId="19" fillId="11" borderId="0" applyNumberFormat="0" applyBorder="0" applyAlignment="0" applyProtection="0">
      <alignment vertical="center"/>
    </xf>
    <xf numFmtId="0" fontId="20" fillId="18" borderId="0" applyNumberFormat="0" applyBorder="0" applyAlignment="0" applyProtection="0">
      <alignment vertical="center"/>
    </xf>
    <xf numFmtId="0" fontId="39" fillId="16" borderId="0" applyNumberFormat="0" applyBorder="0" applyAlignment="0" applyProtection="0"/>
    <xf numFmtId="0" fontId="20" fillId="23" borderId="0" applyNumberFormat="0" applyBorder="0" applyAlignment="0" applyProtection="0">
      <alignment vertical="center"/>
    </xf>
    <xf numFmtId="0" fontId="10" fillId="0" borderId="0"/>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20" fillId="8" borderId="0" applyNumberFormat="0" applyBorder="0" applyAlignment="0" applyProtection="0">
      <alignment vertical="center"/>
    </xf>
    <xf numFmtId="0" fontId="10" fillId="0" borderId="0"/>
    <xf numFmtId="0" fontId="20" fillId="25" borderId="0" applyNumberFormat="0" applyBorder="0" applyAlignment="0" applyProtection="0">
      <alignment vertical="center"/>
    </xf>
    <xf numFmtId="0" fontId="44" fillId="0" borderId="0" applyNumberFormat="0" applyFill="0" applyBorder="0" applyAlignment="0" applyProtection="0">
      <alignment vertical="center"/>
    </xf>
    <xf numFmtId="0" fontId="20" fillId="25" borderId="0" applyNumberFormat="0" applyBorder="0" applyAlignment="0" applyProtection="0">
      <alignment vertical="center"/>
    </xf>
    <xf numFmtId="0" fontId="20" fillId="18" borderId="0" applyNumberFormat="0" applyBorder="0" applyAlignment="0" applyProtection="0">
      <alignment vertical="center"/>
    </xf>
    <xf numFmtId="0" fontId="10" fillId="0" borderId="0"/>
    <xf numFmtId="0" fontId="19" fillId="15" borderId="0" applyNumberFormat="0" applyBorder="0" applyAlignment="0" applyProtection="0">
      <alignment vertical="center"/>
    </xf>
    <xf numFmtId="0" fontId="20" fillId="25" borderId="0" applyNumberFormat="0" applyBorder="0" applyAlignment="0" applyProtection="0">
      <alignment vertical="center"/>
    </xf>
    <xf numFmtId="0" fontId="19" fillId="31"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19" fillId="61" borderId="0" applyNumberFormat="0" applyBorder="0" applyAlignment="0" applyProtection="0">
      <alignment vertical="center"/>
    </xf>
    <xf numFmtId="0" fontId="20" fillId="8" borderId="0" applyNumberFormat="0" applyBorder="0" applyAlignment="0" applyProtection="0">
      <alignment vertical="center"/>
    </xf>
    <xf numFmtId="0" fontId="20" fillId="16" borderId="0" applyNumberFormat="0" applyBorder="0" applyAlignment="0" applyProtection="0">
      <alignment vertical="center"/>
    </xf>
    <xf numFmtId="0" fontId="19" fillId="31"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4" fontId="10" fillId="0" borderId="0" applyFont="0" applyFill="0" applyBorder="0" applyAlignment="0" applyProtection="0"/>
    <xf numFmtId="0" fontId="20" fillId="18" borderId="0" applyNumberFormat="0" applyBorder="0" applyAlignment="0" applyProtection="0">
      <alignment vertical="center"/>
    </xf>
    <xf numFmtId="0" fontId="19" fillId="61" borderId="0" applyNumberFormat="0" applyBorder="0" applyAlignment="0" applyProtection="0">
      <alignment vertical="center"/>
    </xf>
    <xf numFmtId="0" fontId="44" fillId="0" borderId="0" applyNumberFormat="0" applyFill="0" applyBorder="0" applyAlignment="0" applyProtection="0">
      <alignment vertical="center"/>
    </xf>
    <xf numFmtId="0" fontId="20" fillId="8" borderId="0" applyNumberFormat="0" applyBorder="0" applyAlignment="0" applyProtection="0">
      <alignment vertical="center"/>
    </xf>
    <xf numFmtId="0" fontId="10" fillId="0" borderId="0" applyProtection="0"/>
    <xf numFmtId="0" fontId="20" fillId="18" borderId="0" applyNumberFormat="0" applyBorder="0" applyAlignment="0" applyProtection="0">
      <alignment vertical="center"/>
    </xf>
    <xf numFmtId="0" fontId="10" fillId="0" borderId="0" applyProtection="0"/>
    <xf numFmtId="0" fontId="20" fillId="18" borderId="0" applyNumberFormat="0" applyBorder="0" applyAlignment="0" applyProtection="0">
      <alignment vertical="center"/>
    </xf>
    <xf numFmtId="0" fontId="29" fillId="0" borderId="34" applyNumberFormat="0" applyFill="0" applyAlignment="0" applyProtection="0">
      <alignment vertical="center"/>
    </xf>
    <xf numFmtId="0" fontId="10" fillId="0" borderId="0"/>
    <xf numFmtId="0" fontId="10" fillId="0" borderId="0"/>
    <xf numFmtId="0" fontId="20" fillId="1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xf numFmtId="0" fontId="39" fillId="23" borderId="0" applyNumberFormat="0" applyBorder="0" applyAlignment="0" applyProtection="0"/>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33" fillId="6" borderId="0" applyNumberFormat="0" applyBorder="0" applyAlignment="0" applyProtection="0">
      <alignment vertical="center"/>
    </xf>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0" fillId="5"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19" fillId="1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5" borderId="0" applyNumberFormat="0" applyBorder="0" applyAlignment="0" applyProtection="0">
      <alignment vertical="center"/>
    </xf>
    <xf numFmtId="0" fontId="20" fillId="23" borderId="0" applyNumberFormat="0" applyBorder="0" applyAlignment="0" applyProtection="0">
      <alignment vertical="center"/>
    </xf>
    <xf numFmtId="0" fontId="10" fillId="0" borderId="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32" fillId="0" borderId="20" applyNumberFormat="0" applyFill="0" applyAlignment="0" applyProtection="0">
      <alignment vertical="center"/>
    </xf>
    <xf numFmtId="0" fontId="20" fillId="18" borderId="0" applyNumberFormat="0" applyBorder="0" applyAlignment="0" applyProtection="0">
      <alignment vertical="center"/>
    </xf>
    <xf numFmtId="0" fontId="53" fillId="25"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13" borderId="0" applyNumberFormat="0" applyBorder="0" applyAlignment="0" applyProtection="0">
      <alignment vertical="center"/>
    </xf>
    <xf numFmtId="0" fontId="64" fillId="0" borderId="0" applyNumberFormat="0" applyFill="0" applyBorder="0" applyAlignment="0" applyProtection="0">
      <alignment vertical="center"/>
    </xf>
    <xf numFmtId="0" fontId="40" fillId="0" borderId="0" applyProtection="0">
      <alignment vertical="center"/>
    </xf>
    <xf numFmtId="0" fontId="20" fillId="42" borderId="0" applyNumberFormat="0" applyBorder="0" applyAlignment="0" applyProtection="0">
      <alignment vertical="center"/>
    </xf>
    <xf numFmtId="0" fontId="20" fillId="18" borderId="0" applyNumberFormat="0" applyBorder="0" applyAlignment="0" applyProtection="0">
      <alignment vertical="center"/>
    </xf>
    <xf numFmtId="0" fontId="20" fillId="0" borderId="0">
      <alignment vertical="center"/>
    </xf>
    <xf numFmtId="0" fontId="19" fillId="17" borderId="0" applyNumberFormat="0" applyBorder="0" applyAlignment="0" applyProtection="0">
      <alignment vertical="center"/>
    </xf>
    <xf numFmtId="0" fontId="20" fillId="8" borderId="0" applyNumberFormat="0" applyBorder="0" applyAlignment="0" applyProtection="0">
      <alignment vertical="center"/>
    </xf>
    <xf numFmtId="0" fontId="39" fillId="0" borderId="0">
      <alignment vertical="center"/>
    </xf>
    <xf numFmtId="0" fontId="20" fillId="18" borderId="0" applyNumberFormat="0" applyBorder="0" applyAlignment="0" applyProtection="0">
      <alignment vertical="center"/>
    </xf>
    <xf numFmtId="0" fontId="10" fillId="0" borderId="0"/>
    <xf numFmtId="0" fontId="10" fillId="0" borderId="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33" fillId="6"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32" fillId="0" borderId="20" applyNumberFormat="0" applyFill="0" applyAlignment="0" applyProtection="0">
      <alignment vertical="center"/>
    </xf>
    <xf numFmtId="0" fontId="20" fillId="13" borderId="0" applyNumberFormat="0" applyBorder="0" applyAlignment="0" applyProtection="0">
      <alignment vertical="center"/>
    </xf>
    <xf numFmtId="0" fontId="77" fillId="65" borderId="0" applyNumberFormat="0" applyBorder="0" applyAlignment="0" applyProtection="0"/>
    <xf numFmtId="0" fontId="1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9" fillId="26" borderId="0" applyNumberFormat="0" applyBorder="0" applyAlignment="0" applyProtection="0">
      <alignment vertical="center"/>
    </xf>
    <xf numFmtId="0" fontId="20" fillId="13" borderId="0" applyNumberFormat="0" applyBorder="0" applyAlignment="0" applyProtection="0">
      <alignment vertical="center"/>
    </xf>
    <xf numFmtId="0" fontId="10" fillId="0" borderId="0"/>
    <xf numFmtId="0" fontId="20" fillId="15"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3" borderId="0" applyNumberFormat="0" applyBorder="0" applyAlignment="0" applyProtection="0">
      <alignment vertical="center"/>
    </xf>
    <xf numFmtId="0" fontId="37" fillId="5" borderId="0" applyNumberFormat="0" applyBorder="0" applyAlignment="0" applyProtection="0"/>
    <xf numFmtId="0" fontId="10" fillId="64" borderId="0" applyNumberFormat="0" applyFont="0" applyBorder="0" applyAlignment="0" applyProtection="0"/>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9"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9" fontId="20" fillId="0" borderId="0" applyFont="0" applyFill="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9" fontId="10" fillId="0" borderId="0" applyFon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9" fontId="10" fillId="0" borderId="0" applyFont="0" applyFill="0" applyBorder="0" applyAlignment="0" applyProtection="0">
      <alignment vertical="center"/>
    </xf>
    <xf numFmtId="0" fontId="20" fillId="0" borderId="0">
      <alignment vertical="center"/>
    </xf>
    <xf numFmtId="0" fontId="20" fillId="13" borderId="0" applyNumberFormat="0" applyBorder="0" applyAlignment="0" applyProtection="0">
      <alignment vertical="center"/>
    </xf>
    <xf numFmtId="9" fontId="10" fillId="0" borderId="0" applyFont="0" applyFill="0" applyBorder="0" applyAlignment="0" applyProtection="0">
      <alignment vertical="center"/>
    </xf>
    <xf numFmtId="0" fontId="19" fillId="61" borderId="0" applyNumberFormat="0" applyBorder="0" applyAlignment="0" applyProtection="0">
      <alignment vertical="center"/>
    </xf>
    <xf numFmtId="0" fontId="10" fillId="0" borderId="0"/>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9" fillId="15" borderId="0" applyNumberFormat="0" applyBorder="0" applyAlignment="0" applyProtection="0">
      <alignment vertical="center"/>
    </xf>
    <xf numFmtId="0" fontId="20" fillId="17" borderId="0" applyNumberFormat="0" applyBorder="0" applyAlignment="0" applyProtection="0">
      <alignment vertical="center"/>
    </xf>
    <xf numFmtId="0" fontId="34" fillId="0" borderId="0" applyNumberFormat="0" applyFill="0" applyBorder="0" applyAlignment="0" applyProtection="0">
      <alignment vertical="center"/>
    </xf>
    <xf numFmtId="0" fontId="19" fillId="10" borderId="0" applyNumberFormat="0" applyBorder="0" applyAlignment="0" applyProtection="0">
      <alignment vertical="center"/>
    </xf>
    <xf numFmtId="0" fontId="20" fillId="13" borderId="0" applyNumberFormat="0" applyBorder="0" applyAlignment="0" applyProtection="0">
      <alignment vertical="center"/>
    </xf>
    <xf numFmtId="0" fontId="10" fillId="0" borderId="0"/>
    <xf numFmtId="0" fontId="10" fillId="0" borderId="0">
      <alignment vertical="center"/>
    </xf>
    <xf numFmtId="0" fontId="20" fillId="13" borderId="0" applyNumberFormat="0" applyBorder="0" applyAlignment="0" applyProtection="0">
      <alignment vertical="center"/>
    </xf>
    <xf numFmtId="0" fontId="10" fillId="0" borderId="0"/>
    <xf numFmtId="0" fontId="20" fillId="13" borderId="0" applyNumberFormat="0" applyBorder="0" applyAlignment="0" applyProtection="0">
      <alignment vertical="center"/>
    </xf>
    <xf numFmtId="0" fontId="34" fillId="0" borderId="0" applyNumberFormat="0" applyFill="0" applyBorder="0" applyAlignment="0" applyProtection="0">
      <alignment vertical="center"/>
    </xf>
    <xf numFmtId="0" fontId="20" fillId="17" borderId="0" applyNumberFormat="0" applyBorder="0" applyAlignment="0" applyProtection="0">
      <alignment vertical="center"/>
    </xf>
    <xf numFmtId="0" fontId="77" fillId="67" borderId="0" applyNumberFormat="0" applyBorder="0" applyAlignment="0" applyProtection="0"/>
    <xf numFmtId="0" fontId="10" fillId="0" borderId="0"/>
    <xf numFmtId="0" fontId="20" fillId="13" borderId="0" applyNumberFormat="0" applyBorder="0" applyAlignment="0" applyProtection="0">
      <alignment vertical="center"/>
    </xf>
    <xf numFmtId="0" fontId="18" fillId="9" borderId="16" applyNumberFormat="0" applyAlignment="0" applyProtection="0">
      <alignment vertical="center"/>
    </xf>
    <xf numFmtId="0" fontId="20" fillId="16" borderId="0" applyNumberFormat="0" applyBorder="0" applyAlignment="0" applyProtection="0">
      <alignment vertical="center"/>
    </xf>
    <xf numFmtId="0" fontId="31" fillId="26" borderId="0" applyNumberFormat="0" applyBorder="0" applyAlignment="0" applyProtection="0">
      <alignment vertical="center"/>
    </xf>
    <xf numFmtId="0" fontId="10" fillId="0" borderId="0"/>
    <xf numFmtId="0" fontId="20" fillId="8"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0" fillId="0" borderId="0">
      <alignment vertical="center"/>
    </xf>
    <xf numFmtId="0" fontId="20" fillId="5" borderId="0" applyNumberFormat="0" applyBorder="0" applyAlignment="0" applyProtection="0">
      <alignment vertical="center"/>
    </xf>
    <xf numFmtId="0" fontId="23" fillId="16" borderId="18" applyNumberFormat="0" applyAlignment="0" applyProtection="0">
      <alignment vertical="center"/>
    </xf>
    <xf numFmtId="0" fontId="78" fillId="0" borderId="0">
      <alignment vertical="center"/>
    </xf>
    <xf numFmtId="0" fontId="20" fillId="16" borderId="0" applyNumberFormat="0" applyBorder="0" applyAlignment="0" applyProtection="0">
      <alignment vertical="center"/>
    </xf>
    <xf numFmtId="0" fontId="10" fillId="64" borderId="0" applyNumberFormat="0" applyFont="0" applyBorder="0" applyAlignment="0" applyProtection="0"/>
    <xf numFmtId="0" fontId="20" fillId="18" borderId="0" applyNumberFormat="0" applyBorder="0" applyAlignment="0" applyProtection="0">
      <alignment vertical="center"/>
    </xf>
    <xf numFmtId="0" fontId="20" fillId="16" borderId="0" applyNumberFormat="0" applyBorder="0" applyAlignment="0" applyProtection="0">
      <alignment vertical="center"/>
    </xf>
    <xf numFmtId="0" fontId="34" fillId="0" borderId="0" applyNumberFormat="0" applyFill="0" applyBorder="0" applyAlignment="0" applyProtection="0">
      <alignment vertical="center"/>
    </xf>
    <xf numFmtId="0" fontId="79" fillId="0" borderId="4" applyNumberFormat="0" applyFill="0" applyProtection="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0" fillId="0" borderId="0"/>
    <xf numFmtId="0" fontId="20" fillId="16" borderId="0" applyNumberFormat="0" applyBorder="0" applyAlignment="0" applyProtection="0">
      <alignment vertical="center"/>
    </xf>
    <xf numFmtId="0" fontId="19" fillId="4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9" fillId="26" borderId="0" applyNumberFormat="0" applyBorder="0" applyAlignment="0" applyProtection="0">
      <alignment vertical="center"/>
    </xf>
    <xf numFmtId="0" fontId="20" fillId="16" borderId="0" applyNumberFormat="0" applyBorder="0" applyAlignment="0" applyProtection="0">
      <alignment vertical="center"/>
    </xf>
    <xf numFmtId="0" fontId="39" fillId="25" borderId="0" applyNumberFormat="0" applyBorder="0" applyAlignment="0" applyProtection="0"/>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19" fillId="31" borderId="0" applyNumberFormat="0" applyBorder="0" applyAlignment="0" applyProtection="0">
      <alignment vertical="center"/>
    </xf>
    <xf numFmtId="0" fontId="71" fillId="0" borderId="0" applyNumberFormat="0" applyFill="0" applyBorder="0" applyAlignment="0" applyProtection="0">
      <alignment vertical="center"/>
    </xf>
    <xf numFmtId="0" fontId="10" fillId="0" borderId="0"/>
    <xf numFmtId="0" fontId="20" fillId="16" borderId="0" applyNumberFormat="0" applyBorder="0" applyAlignment="0" applyProtection="0">
      <alignment vertical="center"/>
    </xf>
    <xf numFmtId="0" fontId="10" fillId="0" borderId="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37" fontId="80" fillId="0" borderId="0"/>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35" fillId="0" borderId="21"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3" fontId="10" fillId="0" borderId="0" applyFont="0" applyFill="0" applyBorder="0" applyAlignment="0" applyProtection="0"/>
    <xf numFmtId="0" fontId="10" fillId="0" borderId="0"/>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53" fillId="25" borderId="0" applyNumberFormat="0" applyBorder="0" applyAlignment="0" applyProtection="0">
      <alignment vertical="center"/>
    </xf>
    <xf numFmtId="0" fontId="20" fillId="8" borderId="0" applyNumberFormat="0" applyBorder="0" applyAlignment="0" applyProtection="0">
      <alignment vertical="center"/>
    </xf>
    <xf numFmtId="0" fontId="33" fillId="6" borderId="0" applyNumberFormat="0" applyBorder="0" applyAlignment="0" applyProtection="0">
      <alignment vertical="center"/>
    </xf>
    <xf numFmtId="0" fontId="20" fillId="16" borderId="0" applyNumberFormat="0" applyBorder="0" applyAlignment="0" applyProtection="0">
      <alignment vertical="center"/>
    </xf>
    <xf numFmtId="0" fontId="31" fillId="61" borderId="0" applyNumberFormat="0" applyBorder="0" applyAlignment="0" applyProtection="0">
      <alignment vertical="center"/>
    </xf>
    <xf numFmtId="0" fontId="10" fillId="0" borderId="0" applyProtection="0"/>
    <xf numFmtId="0" fontId="20" fillId="8" borderId="0" applyNumberFormat="0" applyBorder="0" applyAlignment="0" applyProtection="0">
      <alignment vertical="center"/>
    </xf>
    <xf numFmtId="0" fontId="20" fillId="16" borderId="0" applyNumberFormat="0" applyBorder="0" applyAlignment="0" applyProtection="0">
      <alignment vertical="center"/>
    </xf>
    <xf numFmtId="0" fontId="20" fillId="8" borderId="0" applyNumberFormat="0" applyBorder="0" applyAlignment="0" applyProtection="0">
      <alignment vertical="center"/>
    </xf>
    <xf numFmtId="0" fontId="10" fillId="0" borderId="0"/>
    <xf numFmtId="0" fontId="20" fillId="6" borderId="0" applyNumberFormat="0" applyBorder="0" applyAlignment="0" applyProtection="0">
      <alignment vertical="center"/>
    </xf>
    <xf numFmtId="0" fontId="20" fillId="16" borderId="0" applyNumberFormat="0" applyBorder="0" applyAlignment="0" applyProtection="0">
      <alignment vertical="center"/>
    </xf>
    <xf numFmtId="0" fontId="20" fillId="8" borderId="0" applyNumberFormat="0" applyBorder="0" applyAlignment="0" applyProtection="0">
      <alignment vertical="center"/>
    </xf>
    <xf numFmtId="0" fontId="10" fillId="0" borderId="0"/>
    <xf numFmtId="0" fontId="20" fillId="16" borderId="0" applyNumberFormat="0" applyBorder="0" applyAlignment="0" applyProtection="0">
      <alignment vertical="center"/>
    </xf>
    <xf numFmtId="0" fontId="10" fillId="0" borderId="0"/>
    <xf numFmtId="0" fontId="20" fillId="8" borderId="0" applyNumberFormat="0" applyBorder="0" applyAlignment="0" applyProtection="0">
      <alignment vertical="center"/>
    </xf>
    <xf numFmtId="0" fontId="10" fillId="0" borderId="0"/>
    <xf numFmtId="0" fontId="20" fillId="16" borderId="0" applyNumberFormat="0" applyBorder="0" applyAlignment="0" applyProtection="0">
      <alignment vertical="center"/>
    </xf>
    <xf numFmtId="0" fontId="20" fillId="8" borderId="0" applyNumberFormat="0" applyBorder="0" applyAlignment="0" applyProtection="0">
      <alignment vertical="center"/>
    </xf>
    <xf numFmtId="0" fontId="10" fillId="0" borderId="0"/>
    <xf numFmtId="0" fontId="20" fillId="16" borderId="0" applyNumberFormat="0" applyBorder="0" applyAlignment="0" applyProtection="0">
      <alignment vertical="center"/>
    </xf>
    <xf numFmtId="0" fontId="20" fillId="21"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19" fillId="1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35" fillId="0" borderId="21" applyNumberFormat="0" applyFill="0" applyAlignment="0" applyProtection="0">
      <alignment vertical="center"/>
    </xf>
    <xf numFmtId="0" fontId="20" fillId="8" borderId="0" applyNumberFormat="0" applyBorder="0" applyAlignment="0" applyProtection="0">
      <alignment vertical="center"/>
    </xf>
    <xf numFmtId="0" fontId="42" fillId="5" borderId="18" applyNumberFormat="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9" fontId="10" fillId="0" borderId="0" applyFont="0" applyFill="0" applyBorder="0" applyAlignment="0" applyProtection="0"/>
    <xf numFmtId="0" fontId="20" fillId="8" borderId="0" applyNumberFormat="0" applyBorder="0" applyAlignment="0" applyProtection="0">
      <alignment vertical="center"/>
    </xf>
    <xf numFmtId="0" fontId="71" fillId="0" borderId="0" applyNumberFormat="0" applyFill="0" applyBorder="0" applyAlignment="0" applyProtection="0">
      <alignment vertical="center"/>
    </xf>
    <xf numFmtId="0" fontId="19" fillId="66"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19" borderId="0" applyNumberFormat="0" applyBorder="0" applyAlignment="0" applyProtection="0">
      <alignment vertical="center"/>
    </xf>
    <xf numFmtId="0" fontId="20" fillId="8" borderId="0" applyNumberFormat="0" applyBorder="0" applyAlignment="0" applyProtection="0">
      <alignment vertical="center"/>
    </xf>
    <xf numFmtId="0" fontId="47" fillId="0" borderId="27" applyNumberFormat="0" applyFill="0" applyAlignment="0" applyProtection="0">
      <alignment vertical="center"/>
    </xf>
    <xf numFmtId="0" fontId="20" fillId="8" borderId="0" applyNumberFormat="0" applyBorder="0" applyAlignment="0" applyProtection="0">
      <alignment vertical="center"/>
    </xf>
    <xf numFmtId="0" fontId="47" fillId="0" borderId="27" applyNumberFormat="0" applyFill="0" applyAlignment="0" applyProtection="0">
      <alignment vertical="center"/>
    </xf>
    <xf numFmtId="0" fontId="10" fillId="0" borderId="0"/>
    <xf numFmtId="0" fontId="10" fillId="0" borderId="0"/>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10" fillId="0" borderId="0">
      <alignment vertical="center"/>
    </xf>
    <xf numFmtId="0" fontId="20" fillId="8" borderId="0" applyNumberFormat="0" applyBorder="0" applyAlignment="0" applyProtection="0">
      <alignment vertical="center"/>
    </xf>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0" fillId="0" borderId="0"/>
    <xf numFmtId="0" fontId="21" fillId="12" borderId="0" applyNumberFormat="0" applyBorder="0" applyAlignment="0" applyProtection="0">
      <alignment vertical="center"/>
    </xf>
    <xf numFmtId="0" fontId="10" fillId="0" borderId="0">
      <alignment vertical="center"/>
    </xf>
    <xf numFmtId="0" fontId="10" fillId="0" borderId="0">
      <alignment vertical="center"/>
    </xf>
    <xf numFmtId="0" fontId="71" fillId="0" borderId="0" applyNumberFormat="0" applyFill="0" applyBorder="0" applyAlignment="0" applyProtection="0">
      <alignment vertical="center"/>
    </xf>
    <xf numFmtId="0" fontId="20" fillId="8" borderId="0" applyNumberFormat="0" applyBorder="0" applyAlignment="0" applyProtection="0">
      <alignment vertical="center"/>
    </xf>
    <xf numFmtId="0" fontId="10" fillId="0" borderId="0">
      <alignment vertical="center"/>
    </xf>
    <xf numFmtId="0" fontId="20" fillId="8" borderId="0" applyNumberFormat="0" applyBorder="0" applyAlignment="0" applyProtection="0">
      <alignment vertical="center"/>
    </xf>
    <xf numFmtId="0" fontId="20" fillId="4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26" borderId="0" applyNumberFormat="0" applyBorder="0" applyAlignment="0" applyProtection="0">
      <alignment vertical="center"/>
    </xf>
    <xf numFmtId="0" fontId="23" fillId="16" borderId="18" applyNumberFormat="0" applyAlignment="0" applyProtection="0">
      <alignment vertical="center"/>
    </xf>
    <xf numFmtId="0" fontId="20" fillId="5" borderId="0" applyNumberFormat="0" applyBorder="0" applyAlignment="0" applyProtection="0">
      <alignment vertical="center"/>
    </xf>
    <xf numFmtId="0" fontId="0" fillId="0" borderId="0"/>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47" fillId="0" borderId="27"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7" fillId="51" borderId="0" applyNumberFormat="0" applyBorder="0" applyAlignment="0" applyProtection="0"/>
    <xf numFmtId="0" fontId="33" fillId="6" borderId="0" applyNumberFormat="0" applyBorder="0" applyAlignment="0" applyProtection="0">
      <alignment vertical="center"/>
    </xf>
    <xf numFmtId="0" fontId="81" fillId="0" borderId="0"/>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26" borderId="0" applyNumberFormat="0" applyBorder="0" applyAlignment="0" applyProtection="0">
      <alignment vertical="center"/>
    </xf>
    <xf numFmtId="0" fontId="10" fillId="0" borderId="0"/>
    <xf numFmtId="0" fontId="20" fillId="17" borderId="0" applyNumberFormat="0" applyBorder="0" applyAlignment="0" applyProtection="0">
      <alignment vertical="center"/>
    </xf>
    <xf numFmtId="0" fontId="19" fillId="26" borderId="0" applyNumberFormat="0" applyBorder="0" applyAlignment="0" applyProtection="0">
      <alignment vertical="center"/>
    </xf>
    <xf numFmtId="0" fontId="42" fillId="42" borderId="18" applyNumberFormat="0" applyAlignment="0" applyProtection="0">
      <alignment vertical="center"/>
    </xf>
    <xf numFmtId="0" fontId="0" fillId="0" borderId="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10" fillId="0" borderId="0"/>
    <xf numFmtId="0" fontId="10" fillId="0" borderId="0"/>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37" fillId="9" borderId="0" applyNumberFormat="0" applyBorder="0" applyAlignment="0" applyProtection="0"/>
    <xf numFmtId="0" fontId="32" fillId="0" borderId="20" applyNumberFormat="0" applyFill="0" applyAlignment="0" applyProtection="0">
      <alignment vertical="center"/>
    </xf>
    <xf numFmtId="0" fontId="20" fillId="17" borderId="0" applyNumberFormat="0" applyBorder="0" applyAlignment="0" applyProtection="0">
      <alignment vertical="center"/>
    </xf>
    <xf numFmtId="0" fontId="37" fillId="9" borderId="0" applyNumberFormat="0" applyBorder="0" applyAlignment="0" applyProtection="0"/>
    <xf numFmtId="0" fontId="23" fillId="16" borderId="18" applyNumberFormat="0" applyAlignment="0" applyProtection="0">
      <alignment vertical="center"/>
    </xf>
    <xf numFmtId="41" fontId="10" fillId="0" borderId="0" applyFont="0" applyFill="0" applyBorder="0" applyAlignment="0" applyProtection="0"/>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10" fillId="0" borderId="0">
      <alignment vertical="center"/>
    </xf>
    <xf numFmtId="0" fontId="20" fillId="15" borderId="0" applyNumberFormat="0" applyBorder="0" applyAlignment="0" applyProtection="0">
      <alignment vertical="center"/>
    </xf>
    <xf numFmtId="0" fontId="20" fillId="17" borderId="0" applyNumberFormat="0" applyBorder="0" applyAlignment="0" applyProtection="0">
      <alignment vertical="center"/>
    </xf>
    <xf numFmtId="0" fontId="20" fillId="1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1" fillId="12" borderId="0" applyNumberFormat="0" applyBorder="0" applyAlignment="0" applyProtection="0">
      <alignment vertical="center"/>
    </xf>
    <xf numFmtId="0" fontId="64"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0" fillId="0" borderId="0">
      <alignment vertical="center"/>
    </xf>
    <xf numFmtId="0" fontId="10" fillId="0" borderId="0"/>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0" fillId="0" borderId="0"/>
    <xf numFmtId="0" fontId="10" fillId="0" borderId="0"/>
    <xf numFmtId="0" fontId="20" fillId="6"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9" fillId="11"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0" fillId="0" borderId="0" applyProtection="0"/>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5"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42" fillId="5" borderId="18" applyNumberFormat="0" applyAlignment="0" applyProtection="0">
      <alignment vertical="center"/>
    </xf>
    <xf numFmtId="180" fontId="81" fillId="0" borderId="0"/>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0" fillId="0" borderId="0"/>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10" fillId="0" borderId="0"/>
    <xf numFmtId="0" fontId="10" fillId="0" borderId="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0" fillId="0" borderId="0">
      <alignment vertical="center"/>
    </xf>
    <xf numFmtId="0" fontId="20" fillId="0" borderId="0">
      <alignment vertical="center"/>
    </xf>
    <xf numFmtId="0" fontId="10" fillId="23" borderId="23" applyNumberFormat="0" applyFont="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10" fillId="0" borderId="0" applyFont="0" applyFill="0" applyBorder="0" applyAlignment="0" applyProtection="0"/>
    <xf numFmtId="0" fontId="20" fillId="15" borderId="0" applyNumberFormat="0" applyBorder="0" applyAlignment="0" applyProtection="0">
      <alignment vertical="center"/>
    </xf>
    <xf numFmtId="0" fontId="10" fillId="0" borderId="0"/>
    <xf numFmtId="0" fontId="20" fillId="6" borderId="0" applyNumberFormat="0" applyBorder="0" applyAlignment="0" applyProtection="0">
      <alignment vertical="center"/>
    </xf>
    <xf numFmtId="0" fontId="10" fillId="0" borderId="0"/>
    <xf numFmtId="0" fontId="10"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0" fillId="0" borderId="0">
      <alignment vertical="center"/>
    </xf>
    <xf numFmtId="0" fontId="10" fillId="0" borderId="0">
      <alignment vertical="center"/>
    </xf>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67" fillId="25" borderId="0" applyNumberFormat="0" applyBorder="0" applyAlignment="0" applyProtection="0">
      <alignment vertical="center"/>
    </xf>
    <xf numFmtId="0" fontId="20" fillId="6"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1" fillId="12" borderId="0" applyNumberFormat="0" applyBorder="0" applyAlignment="0" applyProtection="0">
      <alignment vertical="center"/>
    </xf>
    <xf numFmtId="0" fontId="20" fillId="15" borderId="0" applyNumberFormat="0" applyBorder="0" applyAlignment="0" applyProtection="0">
      <alignment vertical="center"/>
    </xf>
    <xf numFmtId="0" fontId="10" fillId="0" borderId="0"/>
    <xf numFmtId="0" fontId="20" fillId="15" borderId="0" applyNumberFormat="0" applyBorder="0" applyAlignment="0" applyProtection="0">
      <alignment vertical="center"/>
    </xf>
    <xf numFmtId="0" fontId="10" fillId="0" borderId="0"/>
    <xf numFmtId="0" fontId="10" fillId="0" borderId="0" applyProtection="0"/>
    <xf numFmtId="0" fontId="65" fillId="0" borderId="0">
      <protection locked="0"/>
    </xf>
    <xf numFmtId="0" fontId="20" fillId="15" borderId="0" applyNumberFormat="0" applyBorder="0" applyAlignment="0" applyProtection="0">
      <alignment vertical="center"/>
    </xf>
    <xf numFmtId="0" fontId="20" fillId="8" borderId="0" applyNumberFormat="0" applyBorder="0" applyAlignment="0" applyProtection="0">
      <alignment vertical="center"/>
    </xf>
    <xf numFmtId="0" fontId="10" fillId="23" borderId="23" applyNumberFormat="0" applyFont="0" applyAlignment="0" applyProtection="0">
      <alignment vertical="center"/>
    </xf>
    <xf numFmtId="0" fontId="20" fillId="15" borderId="0" applyNumberFormat="0" applyBorder="0" applyAlignment="0" applyProtection="0">
      <alignment vertical="center"/>
    </xf>
    <xf numFmtId="0" fontId="19" fillId="19"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10" fillId="0" borderId="0">
      <alignment vertical="center"/>
    </xf>
    <xf numFmtId="0" fontId="10" fillId="0" borderId="0">
      <alignment vertical="center"/>
    </xf>
    <xf numFmtId="0" fontId="20" fillId="18" borderId="0" applyNumberFormat="0" applyBorder="0" applyAlignment="0" applyProtection="0">
      <alignment vertical="center"/>
    </xf>
    <xf numFmtId="0" fontId="71" fillId="0" borderId="0" applyNumberFormat="0" applyFill="0" applyBorder="0" applyAlignment="0" applyProtection="0">
      <alignment vertical="center"/>
    </xf>
    <xf numFmtId="0" fontId="20" fillId="18" borderId="0" applyNumberFormat="0" applyBorder="0" applyAlignment="0" applyProtection="0">
      <alignment vertical="center"/>
    </xf>
    <xf numFmtId="0" fontId="47" fillId="0" borderId="27" applyNumberFormat="0" applyFill="0" applyAlignment="0" applyProtection="0">
      <alignment vertical="center"/>
    </xf>
    <xf numFmtId="0" fontId="20" fillId="18" borderId="0" applyNumberFormat="0" applyBorder="0" applyAlignment="0" applyProtection="0">
      <alignment vertical="center"/>
    </xf>
    <xf numFmtId="0" fontId="44" fillId="0" borderId="25" applyNumberFormat="0" applyFill="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53" fillId="25"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10" fillId="0" borderId="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10" fillId="0" borderId="0"/>
    <xf numFmtId="0" fontId="20" fillId="18" borderId="0" applyNumberFormat="0" applyBorder="0" applyAlignment="0" applyProtection="0">
      <alignment vertical="center"/>
    </xf>
    <xf numFmtId="0" fontId="20" fillId="5"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19" fillId="10" borderId="0" applyNumberFormat="0" applyBorder="0" applyAlignment="0" applyProtection="0">
      <alignment vertical="center"/>
    </xf>
    <xf numFmtId="0" fontId="20" fillId="18" borderId="0" applyNumberFormat="0" applyBorder="0" applyAlignment="0" applyProtection="0">
      <alignment vertical="center"/>
    </xf>
    <xf numFmtId="0" fontId="64" fillId="0" borderId="0" applyNumberFormat="0" applyFill="0" applyBorder="0" applyAlignment="0" applyProtection="0">
      <alignment vertical="center"/>
    </xf>
    <xf numFmtId="0" fontId="10" fillId="0" borderId="0"/>
    <xf numFmtId="0" fontId="10" fillId="0" borderId="0">
      <alignment vertical="center"/>
    </xf>
    <xf numFmtId="0" fontId="20" fillId="18" borderId="0" applyNumberFormat="0" applyBorder="0" applyAlignment="0" applyProtection="0">
      <alignment vertical="center"/>
    </xf>
    <xf numFmtId="0" fontId="29" fillId="0" borderId="34" applyNumberFormat="0" applyFill="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1" fillId="26" borderId="0" applyNumberFormat="0" applyBorder="0" applyAlignment="0" applyProtection="0">
      <alignment vertical="center"/>
    </xf>
    <xf numFmtId="0" fontId="23" fillId="16" borderId="18" applyNumberFormat="0" applyAlignment="0" applyProtection="0">
      <alignment vertical="center"/>
    </xf>
    <xf numFmtId="0" fontId="29" fillId="0" borderId="0" applyNumberFormat="0" applyFill="0" applyBorder="0" applyAlignment="0" applyProtection="0">
      <alignment vertical="center"/>
    </xf>
    <xf numFmtId="0" fontId="20" fillId="18"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0" fillId="0" borderId="0"/>
    <xf numFmtId="0" fontId="26" fillId="5" borderId="19" applyNumberFormat="0" applyAlignment="0" applyProtection="0">
      <alignment vertical="center"/>
    </xf>
    <xf numFmtId="0" fontId="20" fillId="5" borderId="0" applyNumberFormat="0" applyBorder="0" applyAlignment="0" applyProtection="0">
      <alignment vertical="center"/>
    </xf>
    <xf numFmtId="0" fontId="10" fillId="0" borderId="0"/>
    <xf numFmtId="0" fontId="20" fillId="5" borderId="0" applyNumberFormat="0" applyBorder="0" applyAlignment="0" applyProtection="0">
      <alignment vertical="center"/>
    </xf>
    <xf numFmtId="0" fontId="47" fillId="0" borderId="27" applyNumberFormat="0" applyFill="0" applyAlignment="0" applyProtection="0">
      <alignment vertical="center"/>
    </xf>
    <xf numFmtId="0" fontId="20" fillId="18" borderId="0" applyNumberFormat="0" applyBorder="0" applyAlignment="0" applyProtection="0">
      <alignment vertical="center"/>
    </xf>
    <xf numFmtId="0" fontId="37" fillId="5"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182" fontId="10" fillId="0" borderId="0" applyFont="0" applyFill="0" applyBorder="0" applyAlignment="0" applyProtection="0"/>
    <xf numFmtId="0" fontId="20" fillId="18" borderId="0" applyNumberFormat="0" applyBorder="0" applyAlignment="0" applyProtection="0">
      <alignment vertical="center"/>
    </xf>
    <xf numFmtId="0" fontId="20" fillId="8"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20" fillId="8" borderId="0" applyNumberFormat="0" applyBorder="0" applyAlignment="0" applyProtection="0">
      <alignment vertical="center"/>
    </xf>
    <xf numFmtId="0" fontId="10" fillId="0" borderId="0">
      <alignment vertical="center"/>
    </xf>
    <xf numFmtId="0" fontId="53" fillId="25" borderId="0" applyNumberFormat="0" applyBorder="0" applyAlignment="0" applyProtection="0">
      <alignment vertical="center"/>
    </xf>
    <xf numFmtId="0" fontId="20" fillId="8" borderId="0" applyNumberFormat="0" applyBorder="0" applyAlignment="0" applyProtection="0">
      <alignment vertical="center"/>
    </xf>
    <xf numFmtId="0" fontId="73" fillId="12" borderId="0" applyNumberFormat="0" applyBorder="0" applyAlignment="0" applyProtection="0"/>
    <xf numFmtId="0" fontId="19" fillId="10"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46" borderId="0" applyNumberFormat="0" applyBorder="0" applyAlignment="0" applyProtection="0">
      <alignment vertical="center"/>
    </xf>
    <xf numFmtId="0" fontId="20" fillId="8" borderId="0" applyNumberFormat="0" applyBorder="0" applyAlignment="0" applyProtection="0">
      <alignment vertical="center"/>
    </xf>
    <xf numFmtId="0" fontId="53" fillId="25" borderId="0" applyNumberFormat="0" applyBorder="0" applyAlignment="0" applyProtection="0">
      <alignment vertical="center"/>
    </xf>
    <xf numFmtId="0" fontId="20" fillId="8" borderId="0" applyNumberFormat="0" applyBorder="0" applyAlignment="0" applyProtection="0">
      <alignment vertical="center"/>
    </xf>
    <xf numFmtId="0" fontId="53" fillId="25" borderId="0" applyNumberFormat="0" applyBorder="0" applyAlignment="0" applyProtection="0">
      <alignment vertical="center"/>
    </xf>
    <xf numFmtId="0" fontId="20" fillId="8" borderId="0" applyNumberFormat="0" applyBorder="0" applyAlignment="0" applyProtection="0">
      <alignment vertical="center"/>
    </xf>
    <xf numFmtId="0" fontId="19" fillId="11" borderId="0" applyNumberFormat="0" applyBorder="0" applyAlignment="0" applyProtection="0">
      <alignment vertical="center"/>
    </xf>
    <xf numFmtId="0" fontId="20" fillId="8" borderId="0" applyNumberFormat="0" applyBorder="0" applyAlignment="0" applyProtection="0">
      <alignment vertical="center"/>
    </xf>
    <xf numFmtId="0" fontId="31" fillId="5" borderId="0" applyNumberFormat="0" applyBorder="0" applyAlignment="0" applyProtection="0">
      <alignment vertical="center"/>
    </xf>
    <xf numFmtId="0" fontId="10" fillId="0" borderId="0"/>
    <xf numFmtId="0" fontId="10" fillId="0" borderId="0"/>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5" borderId="0" applyNumberFormat="0" applyBorder="0" applyAlignment="0" applyProtection="0">
      <alignment vertical="center"/>
    </xf>
    <xf numFmtId="0" fontId="20" fillId="8" borderId="0" applyNumberFormat="0" applyBorder="0" applyAlignment="0" applyProtection="0">
      <alignment vertical="center"/>
    </xf>
    <xf numFmtId="0" fontId="53" fillId="25" borderId="0" applyNumberFormat="0" applyBorder="0" applyAlignment="0" applyProtection="0">
      <alignment vertical="center"/>
    </xf>
    <xf numFmtId="0" fontId="20" fillId="49" borderId="0" applyNumberFormat="0" applyBorder="0" applyAlignment="0" applyProtection="0">
      <alignment vertical="center"/>
    </xf>
    <xf numFmtId="0" fontId="20" fillId="8" borderId="0" applyNumberFormat="0" applyBorder="0" applyAlignment="0" applyProtection="0">
      <alignment vertical="center"/>
    </xf>
    <xf numFmtId="0" fontId="53" fillId="2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17" borderId="0" applyNumberFormat="0" applyBorder="0" applyAlignment="0" applyProtection="0">
      <alignment vertical="center"/>
    </xf>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10" fillId="0" borderId="0" applyProtection="0"/>
    <xf numFmtId="0" fontId="10" fillId="23" borderId="23" applyNumberFormat="0" applyFont="0" applyAlignment="0" applyProtection="0">
      <alignment vertical="center"/>
    </xf>
    <xf numFmtId="0" fontId="20" fillId="8" borderId="0" applyNumberFormat="0" applyBorder="0" applyAlignment="0" applyProtection="0">
      <alignment vertical="center"/>
    </xf>
    <xf numFmtId="184" fontId="10" fillId="0" borderId="0" applyFont="0" applyFill="0" applyBorder="0" applyAlignment="0" applyProtection="0"/>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10" fillId="23" borderId="23" applyNumberFormat="0" applyFont="0" applyAlignment="0" applyProtection="0">
      <alignment vertical="center"/>
    </xf>
    <xf numFmtId="0" fontId="20" fillId="8"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10" fillId="0" borderId="0"/>
    <xf numFmtId="0" fontId="20" fillId="49" borderId="0" applyNumberFormat="0" applyBorder="0" applyAlignment="0" applyProtection="0">
      <alignment vertical="center"/>
    </xf>
    <xf numFmtId="186" fontId="1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36" fillId="0" borderId="24" applyNumberFormat="0" applyFill="0" applyAlignment="0" applyProtection="0">
      <alignment vertical="center"/>
    </xf>
    <xf numFmtId="0" fontId="20" fillId="49" borderId="0" applyNumberFormat="0" applyBorder="0" applyAlignment="0" applyProtection="0">
      <alignment vertical="center"/>
    </xf>
    <xf numFmtId="0" fontId="10" fillId="0" borderId="0"/>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10" fillId="0" borderId="0">
      <alignment vertical="center"/>
    </xf>
    <xf numFmtId="0" fontId="20" fillId="5" borderId="0" applyNumberFormat="0" applyBorder="0" applyAlignment="0" applyProtection="0">
      <alignment vertical="center"/>
    </xf>
    <xf numFmtId="0" fontId="19" fillId="10" borderId="0" applyNumberFormat="0" applyBorder="0" applyAlignment="0" applyProtection="0">
      <alignment vertical="center"/>
    </xf>
    <xf numFmtId="0" fontId="20" fillId="49" borderId="0" applyNumberFormat="0" applyBorder="0" applyAlignment="0" applyProtection="0">
      <alignment vertical="center"/>
    </xf>
    <xf numFmtId="0" fontId="53" fillId="25" borderId="0" applyNumberFormat="0" applyBorder="0" applyAlignment="0" applyProtection="0">
      <alignment vertical="center"/>
    </xf>
    <xf numFmtId="0" fontId="64" fillId="0" borderId="0" applyNumberFormat="0" applyFill="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19" fillId="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10" fillId="0" borderId="0"/>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19" fillId="11" borderId="0" applyNumberFormat="0" applyBorder="0" applyAlignment="0" applyProtection="0">
      <alignment vertical="center"/>
    </xf>
    <xf numFmtId="0" fontId="20" fillId="49" borderId="0" applyNumberFormat="0" applyBorder="0" applyAlignment="0" applyProtection="0">
      <alignment vertical="center"/>
    </xf>
    <xf numFmtId="0" fontId="19" fillId="11"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9" fillId="11" borderId="0" applyNumberFormat="0" applyBorder="0" applyAlignment="0" applyProtection="0">
      <alignment vertical="center"/>
    </xf>
    <xf numFmtId="0" fontId="20" fillId="16" borderId="0" applyNumberFormat="0" applyBorder="0" applyAlignment="0" applyProtection="0">
      <alignment vertical="center"/>
    </xf>
    <xf numFmtId="0" fontId="10" fillId="0" borderId="0">
      <alignment vertical="center"/>
    </xf>
    <xf numFmtId="0" fontId="20" fillId="16" borderId="0" applyNumberFormat="0" applyBorder="0" applyAlignment="0" applyProtection="0">
      <alignment vertical="center"/>
    </xf>
    <xf numFmtId="0" fontId="19" fillId="11"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19" fillId="11" borderId="0" applyNumberFormat="0" applyBorder="0" applyAlignment="0" applyProtection="0">
      <alignment vertical="center"/>
    </xf>
    <xf numFmtId="0" fontId="20" fillId="49" borderId="0" applyNumberFormat="0" applyBorder="0" applyAlignment="0" applyProtection="0">
      <alignment vertical="center"/>
    </xf>
    <xf numFmtId="0" fontId="10" fillId="23" borderId="23" applyNumberFormat="0" applyFont="0" applyAlignment="0" applyProtection="0">
      <alignment vertical="center"/>
    </xf>
    <xf numFmtId="0" fontId="19" fillId="11" borderId="0" applyNumberFormat="0" applyBorder="0" applyAlignment="0" applyProtection="0">
      <alignment vertical="center"/>
    </xf>
    <xf numFmtId="0" fontId="19" fillId="17" borderId="0" applyNumberFormat="0" applyBorder="0" applyAlignment="0" applyProtection="0">
      <alignment vertical="center"/>
    </xf>
    <xf numFmtId="0" fontId="20" fillId="49" borderId="0" applyNumberFormat="0" applyBorder="0" applyAlignment="0" applyProtection="0">
      <alignment vertical="center"/>
    </xf>
    <xf numFmtId="0" fontId="10" fillId="23" borderId="23" applyNumberFormat="0" applyFont="0" applyAlignment="0" applyProtection="0">
      <alignment vertical="center"/>
    </xf>
    <xf numFmtId="0" fontId="19" fillId="11" borderId="0" applyNumberFormat="0" applyBorder="0" applyAlignment="0" applyProtection="0">
      <alignment vertical="center"/>
    </xf>
    <xf numFmtId="0" fontId="20" fillId="49" borderId="0" applyNumberFormat="0" applyBorder="0" applyAlignment="0" applyProtection="0">
      <alignment vertical="center"/>
    </xf>
    <xf numFmtId="0" fontId="19" fillId="26" borderId="0" applyNumberFormat="0" applyBorder="0" applyAlignment="0" applyProtection="0">
      <alignment vertical="center"/>
    </xf>
    <xf numFmtId="0" fontId="20" fillId="49" borderId="0" applyNumberFormat="0" applyBorder="0" applyAlignment="0" applyProtection="0">
      <alignment vertical="center"/>
    </xf>
    <xf numFmtId="0" fontId="10" fillId="23" borderId="23" applyNumberFormat="0" applyFont="0" applyAlignment="0" applyProtection="0">
      <alignment vertical="center"/>
    </xf>
    <xf numFmtId="0" fontId="19" fillId="11" borderId="0" applyNumberFormat="0" applyBorder="0" applyAlignment="0" applyProtection="0">
      <alignment vertical="center"/>
    </xf>
    <xf numFmtId="0" fontId="20" fillId="49" borderId="0" applyNumberFormat="0" applyBorder="0" applyAlignment="0" applyProtection="0">
      <alignment vertical="center"/>
    </xf>
    <xf numFmtId="0" fontId="10" fillId="23" borderId="23" applyNumberFormat="0" applyFont="0" applyAlignment="0" applyProtection="0">
      <alignment vertical="center"/>
    </xf>
    <xf numFmtId="0" fontId="20" fillId="49" borderId="0" applyNumberFormat="0" applyBorder="0" applyAlignment="0" applyProtection="0">
      <alignment vertical="center"/>
    </xf>
    <xf numFmtId="0" fontId="10" fillId="23" borderId="23" applyNumberFormat="0" applyFont="0" applyAlignment="0" applyProtection="0">
      <alignment vertical="center"/>
    </xf>
    <xf numFmtId="0" fontId="19" fillId="16" borderId="0" applyNumberFormat="0" applyBorder="0" applyAlignment="0" applyProtection="0">
      <alignment vertical="center"/>
    </xf>
    <xf numFmtId="0" fontId="20" fillId="49" borderId="0" applyNumberFormat="0" applyBorder="0" applyAlignment="0" applyProtection="0">
      <alignment vertical="center"/>
    </xf>
    <xf numFmtId="0" fontId="10" fillId="0" borderId="0"/>
    <xf numFmtId="0" fontId="1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3" fillId="16" borderId="18" applyNumberFormat="0" applyAlignment="0" applyProtection="0">
      <alignment vertical="center"/>
    </xf>
    <xf numFmtId="0" fontId="19" fillId="10" borderId="0" applyNumberFormat="0" applyBorder="0" applyAlignment="0" applyProtection="0">
      <alignment vertical="center"/>
    </xf>
    <xf numFmtId="0" fontId="72" fillId="0" borderId="0" applyNumberFormat="0" applyFill="0" applyBorder="0" applyAlignment="0" applyProtection="0"/>
    <xf numFmtId="0" fontId="19" fillId="10" borderId="0" applyNumberFormat="0" applyBorder="0" applyAlignment="0" applyProtection="0">
      <alignment vertical="center"/>
    </xf>
    <xf numFmtId="0" fontId="19" fillId="8" borderId="0" applyNumberFormat="0" applyBorder="0" applyAlignment="0" applyProtection="0">
      <alignment vertical="center"/>
    </xf>
    <xf numFmtId="0" fontId="19" fillId="10" borderId="0" applyNumberFormat="0" applyBorder="0" applyAlignment="0" applyProtection="0">
      <alignment vertical="center"/>
    </xf>
    <xf numFmtId="0" fontId="10" fillId="0" borderId="0"/>
    <xf numFmtId="0" fontId="10" fillId="0" borderId="0" applyProtection="0">
      <alignment vertical="center"/>
    </xf>
    <xf numFmtId="0" fontId="10" fillId="0" borderId="0"/>
    <xf numFmtId="0" fontId="19" fillId="10" borderId="0" applyNumberFormat="0" applyBorder="0" applyAlignment="0" applyProtection="0">
      <alignment vertical="center"/>
    </xf>
    <xf numFmtId="0" fontId="10" fillId="0" borderId="0"/>
    <xf numFmtId="0" fontId="19" fillId="10" borderId="0" applyNumberFormat="0" applyBorder="0" applyAlignment="0" applyProtection="0">
      <alignment vertical="center"/>
    </xf>
    <xf numFmtId="177" fontId="10" fillId="0" borderId="0" applyFont="0" applyFill="0" applyBorder="0" applyAlignment="0" applyProtection="0"/>
    <xf numFmtId="0" fontId="10" fillId="0" borderId="0"/>
    <xf numFmtId="0" fontId="20" fillId="0" borderId="0" applyProtection="0">
      <alignment vertical="center"/>
    </xf>
    <xf numFmtId="0" fontId="10" fillId="0" borderId="0"/>
    <xf numFmtId="0" fontId="19" fillId="10" borderId="0" applyNumberFormat="0" applyBorder="0" applyAlignment="0" applyProtection="0">
      <alignment vertical="center"/>
    </xf>
    <xf numFmtId="43" fontId="27" fillId="0" borderId="0" applyFont="0" applyFill="0" applyBorder="0" applyAlignment="0" applyProtection="0">
      <alignment vertical="center"/>
    </xf>
    <xf numFmtId="0" fontId="50" fillId="23" borderId="1" applyNumberFormat="0" applyBorder="0" applyAlignment="0" applyProtection="0"/>
    <xf numFmtId="0" fontId="19" fillId="10" borderId="0" applyNumberFormat="0" applyBorder="0" applyAlignment="0" applyProtection="0">
      <alignment vertical="center"/>
    </xf>
    <xf numFmtId="0" fontId="23" fillId="16" borderId="18" applyNumberFormat="0" applyAlignment="0" applyProtection="0">
      <alignment vertical="center"/>
    </xf>
    <xf numFmtId="0" fontId="27" fillId="0" borderId="0">
      <alignment vertical="center"/>
    </xf>
    <xf numFmtId="0" fontId="19" fillId="10" borderId="0" applyNumberFormat="0" applyBorder="0" applyAlignment="0" applyProtection="0">
      <alignment vertical="center"/>
    </xf>
    <xf numFmtId="0" fontId="26" fillId="5" borderId="19" applyNumberFormat="0" applyAlignment="0" applyProtection="0">
      <alignment vertical="center"/>
    </xf>
    <xf numFmtId="0" fontId="19" fillId="10"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29" fillId="0" borderId="0" applyNumberFormat="0" applyFill="0" applyBorder="0" applyAlignment="0" applyProtection="0">
      <alignment vertical="center"/>
    </xf>
    <xf numFmtId="0" fontId="23" fillId="16" borderId="18" applyNumberFormat="0" applyAlignment="0" applyProtection="0">
      <alignment vertical="center"/>
    </xf>
    <xf numFmtId="0" fontId="31" fillId="26" borderId="0" applyNumberFormat="0" applyBorder="0" applyAlignment="0" applyProtection="0">
      <alignment vertical="center"/>
    </xf>
    <xf numFmtId="0" fontId="29" fillId="0" borderId="0" applyNumberFormat="0" applyFill="0" applyBorder="0" applyAlignment="0" applyProtection="0">
      <alignment vertical="center"/>
    </xf>
    <xf numFmtId="0" fontId="31" fillId="26" borderId="0" applyNumberFormat="0" applyBorder="0" applyAlignment="0" applyProtection="0">
      <alignment vertical="center"/>
    </xf>
    <xf numFmtId="0" fontId="26" fillId="5" borderId="19" applyNumberFormat="0" applyAlignment="0" applyProtection="0">
      <alignment vertical="center"/>
    </xf>
    <xf numFmtId="0" fontId="29" fillId="0" borderId="0" applyNumberFormat="0" applyFill="0" applyBorder="0" applyAlignment="0" applyProtection="0">
      <alignment vertical="center"/>
    </xf>
    <xf numFmtId="0" fontId="23" fillId="16" borderId="18" applyNumberFormat="0" applyAlignment="0" applyProtection="0">
      <alignment vertical="center"/>
    </xf>
    <xf numFmtId="0" fontId="31" fillId="26" borderId="0" applyNumberFormat="0" applyBorder="0" applyAlignment="0" applyProtection="0">
      <alignment vertical="center"/>
    </xf>
    <xf numFmtId="0" fontId="29"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4" fillId="0" borderId="0" applyNumberFormat="0" applyFill="0" applyBorder="0" applyAlignment="0" applyProtection="0">
      <alignment vertical="center"/>
    </xf>
    <xf numFmtId="0" fontId="29" fillId="0" borderId="34" applyNumberFormat="0" applyFill="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6" fillId="0" borderId="24" applyNumberFormat="0" applyFill="0" applyAlignment="0" applyProtection="0">
      <alignment vertical="center"/>
    </xf>
    <xf numFmtId="0" fontId="10" fillId="0" borderId="0"/>
    <xf numFmtId="0" fontId="10" fillId="0" borderId="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0" fillId="0" borderId="0">
      <alignment vertical="center"/>
    </xf>
    <xf numFmtId="0" fontId="19" fillId="17" borderId="0" applyNumberFormat="0" applyBorder="0" applyAlignment="0" applyProtection="0">
      <alignment vertical="center"/>
    </xf>
    <xf numFmtId="0" fontId="19" fillId="31" borderId="0" applyNumberFormat="0" applyBorder="0" applyAlignment="0" applyProtection="0">
      <alignment vertical="center"/>
    </xf>
    <xf numFmtId="0" fontId="21" fillId="12" borderId="0" applyNumberFormat="0" applyBorder="0" applyAlignment="0" applyProtection="0">
      <alignment vertical="center"/>
    </xf>
    <xf numFmtId="0" fontId="19" fillId="17" borderId="0" applyNumberFormat="0" applyBorder="0" applyAlignment="0" applyProtection="0">
      <alignment vertical="center"/>
    </xf>
    <xf numFmtId="0" fontId="21" fillId="12" borderId="0" applyNumberFormat="0" applyBorder="0" applyAlignment="0" applyProtection="0">
      <alignment vertical="center"/>
    </xf>
    <xf numFmtId="0" fontId="19" fillId="17" borderId="0" applyNumberFormat="0" applyBorder="0" applyAlignment="0" applyProtection="0">
      <alignment vertical="center"/>
    </xf>
    <xf numFmtId="0" fontId="10" fillId="0" borderId="0"/>
    <xf numFmtId="0" fontId="50" fillId="5" borderId="0" applyNumberFormat="0" applyBorder="0" applyAlignment="0" applyProtection="0"/>
    <xf numFmtId="0" fontId="21" fillId="12" borderId="0" applyNumberFormat="0" applyBorder="0" applyAlignment="0" applyProtection="0">
      <alignment vertical="center"/>
    </xf>
    <xf numFmtId="0" fontId="19" fillId="17" borderId="0" applyNumberFormat="0" applyBorder="0" applyAlignment="0" applyProtection="0">
      <alignment vertical="center"/>
    </xf>
    <xf numFmtId="0" fontId="10" fillId="0" borderId="0" applyProtection="0"/>
    <xf numFmtId="0" fontId="19" fillId="17" borderId="0" applyNumberFormat="0" applyBorder="0" applyAlignment="0" applyProtection="0">
      <alignment vertical="center"/>
    </xf>
    <xf numFmtId="0" fontId="21" fillId="12" borderId="0" applyNumberFormat="0" applyBorder="0" applyAlignment="0" applyProtection="0">
      <alignment vertical="center"/>
    </xf>
    <xf numFmtId="0" fontId="19" fillId="17" borderId="0" applyNumberFormat="0" applyBorder="0" applyAlignment="0" applyProtection="0">
      <alignment vertical="center"/>
    </xf>
    <xf numFmtId="0" fontId="23" fillId="16" borderId="18" applyNumberFormat="0" applyAlignment="0" applyProtection="0">
      <alignment vertical="center"/>
    </xf>
    <xf numFmtId="0" fontId="19" fillId="17" borderId="0" applyNumberFormat="0" applyBorder="0" applyAlignment="0" applyProtection="0">
      <alignment vertical="center"/>
    </xf>
    <xf numFmtId="0" fontId="19" fillId="31" borderId="0" applyNumberFormat="0" applyBorder="0" applyAlignment="0" applyProtection="0">
      <alignment vertical="center"/>
    </xf>
    <xf numFmtId="0" fontId="19" fillId="15"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5" borderId="0" applyNumberFormat="0" applyBorder="0" applyAlignment="0" applyProtection="0">
      <alignment vertical="center"/>
    </xf>
    <xf numFmtId="0" fontId="19" fillId="17" borderId="0" applyNumberFormat="0" applyBorder="0" applyAlignment="0" applyProtection="0">
      <alignment vertical="center"/>
    </xf>
    <xf numFmtId="41" fontId="10" fillId="0" borderId="0" applyFont="0" applyFill="0" applyBorder="0" applyAlignment="0" applyProtection="0"/>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10" fillId="23" borderId="23" applyNumberFormat="0" applyFont="0" applyAlignment="0" applyProtection="0">
      <alignment vertical="center"/>
    </xf>
    <xf numFmtId="0" fontId="19" fillId="17" borderId="0" applyNumberFormat="0" applyBorder="0" applyAlignment="0" applyProtection="0">
      <alignment vertical="center"/>
    </xf>
    <xf numFmtId="0" fontId="10" fillId="23" borderId="23" applyNumberFormat="0" applyFont="0" applyAlignment="0" applyProtection="0">
      <alignment vertical="center"/>
    </xf>
    <xf numFmtId="0" fontId="23" fillId="16" borderId="18" applyNumberFormat="0" applyAlignment="0" applyProtection="0">
      <alignment vertical="center"/>
    </xf>
    <xf numFmtId="0" fontId="19" fillId="17" borderId="0" applyNumberFormat="0" applyBorder="0" applyAlignment="0" applyProtection="0">
      <alignment vertical="center"/>
    </xf>
    <xf numFmtId="0" fontId="10" fillId="23" borderId="23" applyNumberFormat="0" applyFont="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1" fillId="17" borderId="0" applyNumberFormat="0" applyBorder="0" applyAlignment="0" applyProtection="0">
      <alignment vertical="center"/>
    </xf>
    <xf numFmtId="0" fontId="64" fillId="0" borderId="0" applyNumberFormat="0" applyFill="0" applyBorder="0" applyAlignment="0" applyProtection="0">
      <alignment vertical="center"/>
    </xf>
    <xf numFmtId="0" fontId="31" fillId="17" borderId="0" applyNumberFormat="0" applyBorder="0" applyAlignment="0" applyProtection="0">
      <alignment vertical="center"/>
    </xf>
    <xf numFmtId="0" fontId="10" fillId="0" borderId="0"/>
    <xf numFmtId="0" fontId="64" fillId="0" borderId="0" applyNumberFormat="0" applyFill="0" applyBorder="0" applyAlignment="0" applyProtection="0">
      <alignment vertical="center"/>
    </xf>
    <xf numFmtId="0" fontId="31" fillId="17" borderId="0" applyNumberFormat="0" applyBorder="0" applyAlignment="0" applyProtection="0">
      <alignment vertical="center"/>
    </xf>
    <xf numFmtId="0" fontId="64" fillId="0" borderId="0" applyNumberFormat="0" applyFill="0" applyBorder="0" applyAlignment="0" applyProtection="0">
      <alignment vertical="center"/>
    </xf>
    <xf numFmtId="0" fontId="19" fillId="2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29" fillId="0" borderId="34"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0" fillId="0" borderId="0" applyProtection="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8" fillId="9" borderId="16" applyNumberFormat="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187" fontId="10" fillId="0" borderId="0" applyFont="0" applyFill="0" applyBorder="0" applyAlignment="0" applyProtection="0"/>
    <xf numFmtId="0" fontId="31" fillId="6" borderId="0" applyNumberFormat="0" applyBorder="0" applyAlignment="0" applyProtection="0">
      <alignment vertical="center"/>
    </xf>
    <xf numFmtId="0" fontId="71" fillId="0" borderId="0" applyNumberFormat="0" applyFill="0" applyBorder="0" applyAlignment="0" applyProtection="0">
      <alignment vertical="center"/>
    </xf>
    <xf numFmtId="0" fontId="10" fillId="0" borderId="0">
      <alignment vertical="center"/>
    </xf>
    <xf numFmtId="0" fontId="31" fillId="6"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1" borderId="0" applyNumberFormat="0" applyBorder="0" applyAlignment="0" applyProtection="0">
      <alignment vertical="center"/>
    </xf>
    <xf numFmtId="0" fontId="35" fillId="0" borderId="21" applyNumberFormat="0" applyFill="0" applyAlignment="0" applyProtection="0">
      <alignment vertical="center"/>
    </xf>
    <xf numFmtId="0" fontId="10" fillId="0" borderId="0">
      <alignment vertical="center"/>
    </xf>
    <xf numFmtId="0" fontId="10" fillId="0" borderId="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9" fillId="21" borderId="0" applyNumberFormat="0" applyBorder="0" applyAlignment="0" applyProtection="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5" fillId="0" borderId="21" applyNumberFormat="0" applyFill="0" applyAlignment="0" applyProtection="0">
      <alignment vertical="center"/>
    </xf>
    <xf numFmtId="0" fontId="82" fillId="0" borderId="37" applyNumberFormat="0" applyFill="0" applyProtection="0">
      <alignment horizont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0" fillId="0" borderId="0"/>
    <xf numFmtId="0" fontId="10" fillId="0" borderId="0"/>
    <xf numFmtId="0" fontId="19" fillId="11" borderId="0" applyNumberFormat="0" applyBorder="0" applyAlignment="0" applyProtection="0">
      <alignment vertical="center"/>
    </xf>
    <xf numFmtId="0" fontId="10" fillId="0" borderId="0">
      <alignment vertical="center"/>
    </xf>
    <xf numFmtId="0" fontId="10" fillId="0" borderId="0"/>
    <xf numFmtId="0" fontId="19" fillId="11" borderId="0" applyNumberFormat="0" applyBorder="0" applyAlignment="0" applyProtection="0">
      <alignment vertical="center"/>
    </xf>
    <xf numFmtId="0" fontId="18" fillId="9" borderId="16" applyNumberFormat="0" applyAlignment="0" applyProtection="0">
      <alignment vertical="center"/>
    </xf>
    <xf numFmtId="0" fontId="10" fillId="0" borderId="0"/>
    <xf numFmtId="0" fontId="10" fillId="0" borderId="0"/>
    <xf numFmtId="0" fontId="19" fillId="11" borderId="0" applyNumberFormat="0" applyBorder="0" applyAlignment="0" applyProtection="0">
      <alignment vertical="center"/>
    </xf>
    <xf numFmtId="0" fontId="18" fillId="9" borderId="16" applyNumberFormat="0" applyAlignment="0" applyProtection="0">
      <alignment vertical="center"/>
    </xf>
    <xf numFmtId="0" fontId="10" fillId="0" borderId="0"/>
    <xf numFmtId="0" fontId="10" fillId="0" borderId="0"/>
    <xf numFmtId="0" fontId="19" fillId="11" borderId="0" applyNumberFormat="0" applyBorder="0" applyAlignment="0" applyProtection="0">
      <alignment vertical="center"/>
    </xf>
    <xf numFmtId="0" fontId="10" fillId="23" borderId="23" applyNumberFormat="0" applyFont="0" applyAlignment="0" applyProtection="0">
      <alignment vertical="center"/>
    </xf>
    <xf numFmtId="0" fontId="18" fillId="9" borderId="16" applyNumberFormat="0" applyAlignment="0" applyProtection="0">
      <alignment vertical="center"/>
    </xf>
    <xf numFmtId="0" fontId="10" fillId="0" borderId="0"/>
    <xf numFmtId="0" fontId="1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8" fillId="9" borderId="16" applyNumberFormat="0" applyAlignment="0" applyProtection="0">
      <alignment vertical="center"/>
    </xf>
    <xf numFmtId="0" fontId="10" fillId="0" borderId="0"/>
    <xf numFmtId="0" fontId="10" fillId="0" borderId="0"/>
    <xf numFmtId="0" fontId="31" fillId="5" borderId="0" applyNumberFormat="0" applyBorder="0" applyAlignment="0" applyProtection="0">
      <alignment vertical="center"/>
    </xf>
    <xf numFmtId="0" fontId="10" fillId="23" borderId="23" applyNumberFormat="0" applyFont="0" applyAlignment="0" applyProtection="0">
      <alignment vertical="center"/>
    </xf>
    <xf numFmtId="0" fontId="10" fillId="0" borderId="0">
      <alignment vertical="center"/>
    </xf>
    <xf numFmtId="0" fontId="10" fillId="0" borderId="0"/>
    <xf numFmtId="0" fontId="31"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0" fillId="0" borderId="0">
      <alignment vertical="center"/>
    </xf>
    <xf numFmtId="0" fontId="1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76" fillId="12" borderId="0" applyNumberFormat="0" applyBorder="0" applyAlignment="0" applyProtection="0">
      <alignment vertical="center"/>
    </xf>
    <xf numFmtId="0" fontId="19" fillId="11" borderId="0" applyNumberFormat="0" applyBorder="0" applyAlignment="0" applyProtection="0">
      <alignment vertical="center"/>
    </xf>
    <xf numFmtId="0" fontId="76" fillId="12" borderId="0" applyNumberFormat="0" applyBorder="0" applyAlignment="0" applyProtection="0">
      <alignment vertical="center"/>
    </xf>
    <xf numFmtId="0" fontId="19" fillId="11" borderId="0" applyNumberFormat="0" applyBorder="0" applyAlignment="0" applyProtection="0">
      <alignment vertical="center"/>
    </xf>
    <xf numFmtId="0" fontId="39" fillId="5" borderId="0" applyNumberFormat="0" applyBorder="0" applyAlignment="0" applyProtection="0"/>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20" fillId="0" borderId="0">
      <alignment vertical="center"/>
    </xf>
    <xf numFmtId="0" fontId="19" fillId="26" borderId="0" applyNumberFormat="0" applyBorder="0" applyAlignment="0" applyProtection="0">
      <alignment vertical="center"/>
    </xf>
    <xf numFmtId="0" fontId="33" fillId="6" borderId="0" applyNumberFormat="0" applyBorder="0" applyAlignment="0" applyProtection="0">
      <alignment vertical="center"/>
    </xf>
    <xf numFmtId="0" fontId="19" fillId="26" borderId="0" applyNumberFormat="0" applyBorder="0" applyAlignment="0" applyProtection="0">
      <alignment vertical="center"/>
    </xf>
    <xf numFmtId="0" fontId="33" fillId="6" borderId="0" applyNumberFormat="0" applyBorder="0" applyAlignment="0" applyProtection="0">
      <alignment vertical="center"/>
    </xf>
    <xf numFmtId="0" fontId="10" fillId="0" borderId="0">
      <alignment vertical="center"/>
    </xf>
    <xf numFmtId="0" fontId="10" fillId="0" borderId="0">
      <alignment vertical="center"/>
    </xf>
    <xf numFmtId="0" fontId="19" fillId="26" borderId="0" applyNumberFormat="0" applyBorder="0" applyAlignment="0" applyProtection="0">
      <alignment vertical="center"/>
    </xf>
    <xf numFmtId="0" fontId="33" fillId="6" borderId="0" applyNumberFormat="0" applyBorder="0" applyAlignment="0" applyProtection="0">
      <alignment vertical="center"/>
    </xf>
    <xf numFmtId="0" fontId="10" fillId="0" borderId="0">
      <alignment vertical="center"/>
    </xf>
    <xf numFmtId="0" fontId="1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8" fillId="9" borderId="16"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18" fillId="9" borderId="16" applyNumberFormat="0" applyAlignment="0" applyProtection="0">
      <alignment vertical="center"/>
    </xf>
    <xf numFmtId="0" fontId="31" fillId="26" borderId="0" applyNumberFormat="0" applyBorder="0" applyAlignment="0" applyProtection="0">
      <alignment vertical="center"/>
    </xf>
    <xf numFmtId="0" fontId="32" fillId="0" borderId="20" applyNumberFormat="0" applyFill="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9" fillId="5" borderId="0" applyNumberFormat="0" applyBorder="0" applyAlignment="0" applyProtection="0"/>
    <xf numFmtId="0" fontId="19" fillId="26" borderId="0" applyNumberFormat="0" applyBorder="0" applyAlignment="0" applyProtection="0">
      <alignment vertical="center"/>
    </xf>
    <xf numFmtId="0" fontId="23" fillId="16" borderId="18" applyNumberFormat="0" applyAlignment="0" applyProtection="0">
      <alignment vertical="center"/>
    </xf>
    <xf numFmtId="0" fontId="37" fillId="31" borderId="0" applyNumberFormat="0" applyBorder="0" applyAlignment="0" applyProtection="0"/>
    <xf numFmtId="0" fontId="19" fillId="26" borderId="0" applyNumberFormat="0" applyBorder="0" applyAlignment="0" applyProtection="0">
      <alignment vertical="center"/>
    </xf>
    <xf numFmtId="0" fontId="19" fillId="31" borderId="0" applyNumberFormat="0" applyBorder="0" applyAlignment="0" applyProtection="0">
      <alignment vertical="center"/>
    </xf>
    <xf numFmtId="0" fontId="48" fillId="0" borderId="28" applyNumberFormat="0" applyFill="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10" fillId="0" borderId="0">
      <alignment vertical="center"/>
    </xf>
    <xf numFmtId="0" fontId="19" fillId="31" borderId="0" applyNumberFormat="0" applyBorder="0" applyAlignment="0" applyProtection="0">
      <alignment vertical="center"/>
    </xf>
    <xf numFmtId="0" fontId="10" fillId="0" borderId="0"/>
    <xf numFmtId="0" fontId="21" fillId="12" borderId="0" applyNumberFormat="0" applyBorder="0" applyAlignment="0" applyProtection="0">
      <alignment vertical="center"/>
    </xf>
    <xf numFmtId="0" fontId="26" fillId="5" borderId="19" applyNumberFormat="0" applyAlignment="0" applyProtection="0">
      <alignment vertical="center"/>
    </xf>
    <xf numFmtId="0" fontId="19" fillId="31" borderId="0" applyNumberFormat="0" applyBorder="0" applyAlignment="0" applyProtection="0">
      <alignment vertical="center"/>
    </xf>
    <xf numFmtId="0" fontId="10" fillId="0" borderId="0"/>
    <xf numFmtId="0" fontId="0" fillId="0" borderId="0"/>
    <xf numFmtId="0" fontId="10" fillId="0" borderId="0" applyProtection="0">
      <alignment vertical="center"/>
    </xf>
    <xf numFmtId="0" fontId="19" fillId="31" borderId="0" applyNumberFormat="0" applyBorder="0" applyAlignment="0" applyProtection="0">
      <alignment vertical="center"/>
    </xf>
    <xf numFmtId="0" fontId="10" fillId="0" borderId="0"/>
    <xf numFmtId="0" fontId="21" fillId="12" borderId="0" applyNumberFormat="0" applyBorder="0" applyAlignment="0" applyProtection="0">
      <alignment vertical="center"/>
    </xf>
    <xf numFmtId="0" fontId="26" fillId="5" borderId="19" applyNumberFormat="0" applyAlignment="0" applyProtection="0">
      <alignment vertical="center"/>
    </xf>
    <xf numFmtId="0" fontId="10" fillId="0" borderId="0"/>
    <xf numFmtId="0" fontId="10" fillId="0" borderId="0"/>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10" fillId="0" borderId="0">
      <alignment vertical="center"/>
    </xf>
    <xf numFmtId="0" fontId="19" fillId="31" borderId="0" applyNumberFormat="0" applyBorder="0" applyAlignment="0" applyProtection="0">
      <alignment vertical="center"/>
    </xf>
    <xf numFmtId="188" fontId="0" fillId="0" borderId="37" applyFill="0" applyProtection="0">
      <alignment horizontal="right"/>
    </xf>
    <xf numFmtId="0" fontId="19" fillId="31" borderId="0" applyNumberFormat="0" applyBorder="0" applyAlignment="0" applyProtection="0">
      <alignment vertical="center"/>
    </xf>
    <xf numFmtId="0" fontId="10" fillId="0" borderId="0"/>
    <xf numFmtId="0" fontId="37" fillId="9" borderId="0" applyNumberFormat="0" applyBorder="0" applyAlignment="0" applyProtection="0"/>
    <xf numFmtId="0" fontId="19" fillId="31" borderId="0" applyNumberFormat="0" applyBorder="0" applyAlignment="0" applyProtection="0">
      <alignment vertical="center"/>
    </xf>
    <xf numFmtId="0" fontId="10" fillId="0" borderId="0"/>
    <xf numFmtId="0" fontId="37" fillId="9" borderId="0" applyNumberFormat="0" applyBorder="0" applyAlignment="0" applyProtection="0"/>
    <xf numFmtId="0" fontId="83" fillId="9" borderId="16" applyNumberFormat="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9" fontId="10" fillId="0" borderId="0" applyFont="0" applyFill="0" applyBorder="0" applyAlignment="0" applyProtection="0">
      <alignment vertical="center"/>
    </xf>
    <xf numFmtId="0" fontId="19" fillId="31"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83" fillId="9" borderId="16" applyNumberFormat="0" applyAlignment="0" applyProtection="0">
      <alignment vertical="center"/>
    </xf>
    <xf numFmtId="0" fontId="31" fillId="16" borderId="0" applyNumberFormat="0" applyBorder="0" applyAlignment="0" applyProtection="0">
      <alignment vertical="center"/>
    </xf>
    <xf numFmtId="0" fontId="21" fillId="12" borderId="0" applyNumberFormat="0" applyBorder="0" applyAlignment="0" applyProtection="0">
      <alignment vertical="center"/>
    </xf>
    <xf numFmtId="0" fontId="31" fillId="16" borderId="0" applyNumberFormat="0" applyBorder="0" applyAlignment="0" applyProtection="0">
      <alignment vertical="center"/>
    </xf>
    <xf numFmtId="0" fontId="19" fillId="31" borderId="0" applyNumberFormat="0" applyBorder="0" applyAlignment="0" applyProtection="0">
      <alignment vertical="center"/>
    </xf>
    <xf numFmtId="0" fontId="10" fillId="0" borderId="0"/>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0" fontId="84" fillId="0" borderId="0"/>
    <xf numFmtId="0" fontId="34" fillId="0" borderId="0" applyNumberFormat="0" applyFill="0" applyBorder="0" applyAlignment="0" applyProtection="0">
      <alignment vertical="center"/>
    </xf>
    <xf numFmtId="0" fontId="37" fillId="51" borderId="0" applyNumberFormat="0" applyBorder="0" applyAlignment="0" applyProtection="0"/>
    <xf numFmtId="0" fontId="19" fillId="34" borderId="0" applyNumberFormat="0" applyBorder="0" applyAlignment="0" applyProtection="0">
      <alignment vertical="center"/>
    </xf>
    <xf numFmtId="0" fontId="39" fillId="21" borderId="0" applyNumberFormat="0" applyBorder="0" applyAlignment="0" applyProtection="0"/>
    <xf numFmtId="0" fontId="31" fillId="34" borderId="0" applyNumberFormat="0" applyBorder="0" applyAlignment="0" applyProtection="0">
      <alignment vertical="center"/>
    </xf>
    <xf numFmtId="0" fontId="39" fillId="21" borderId="0" applyNumberFormat="0" applyBorder="0" applyAlignment="0" applyProtection="0"/>
    <xf numFmtId="0" fontId="31" fillId="34" borderId="0" applyNumberFormat="0" applyBorder="0" applyAlignment="0" applyProtection="0">
      <alignment vertical="center"/>
    </xf>
    <xf numFmtId="0" fontId="39" fillId="21" borderId="0" applyNumberFormat="0" applyBorder="0" applyAlignment="0" applyProtection="0"/>
    <xf numFmtId="0" fontId="39" fillId="21" borderId="0" applyNumberFormat="0" applyBorder="0" applyAlignment="0" applyProtection="0"/>
    <xf numFmtId="0" fontId="19" fillId="34" borderId="0" applyNumberFormat="0" applyBorder="0" applyAlignment="0" applyProtection="0">
      <alignment vertical="center"/>
    </xf>
    <xf numFmtId="0" fontId="37" fillId="8" borderId="0" applyNumberFormat="0" applyBorder="0" applyAlignment="0" applyProtection="0"/>
    <xf numFmtId="0" fontId="67" fillId="25" borderId="0" applyNumberFormat="0" applyBorder="0" applyAlignment="0" applyProtection="0">
      <alignment vertical="center"/>
    </xf>
    <xf numFmtId="0" fontId="37" fillId="8" borderId="0" applyNumberFormat="0" applyBorder="0" applyAlignment="0" applyProtection="0"/>
    <xf numFmtId="0" fontId="32" fillId="0" borderId="20" applyNumberFormat="0" applyFill="0" applyAlignment="0" applyProtection="0">
      <alignment vertical="center"/>
    </xf>
    <xf numFmtId="0" fontId="37" fillId="51" borderId="0" applyNumberFormat="0" applyBorder="0" applyAlignment="0" applyProtection="0"/>
    <xf numFmtId="0" fontId="37" fillId="51" borderId="0" applyNumberFormat="0" applyBorder="0" applyAlignment="0" applyProtection="0"/>
    <xf numFmtId="0" fontId="10" fillId="0" borderId="0">
      <alignment vertical="center"/>
    </xf>
    <xf numFmtId="0" fontId="10" fillId="0" borderId="0"/>
    <xf numFmtId="0" fontId="37" fillId="60" borderId="0" applyNumberFormat="0" applyBorder="0" applyAlignment="0" applyProtection="0"/>
    <xf numFmtId="0" fontId="20" fillId="0" borderId="0">
      <alignment vertical="center"/>
    </xf>
    <xf numFmtId="0" fontId="39" fillId="23" borderId="0" applyNumberFormat="0" applyBorder="0" applyAlignment="0" applyProtection="0"/>
    <xf numFmtId="0" fontId="10" fillId="0" borderId="0"/>
    <xf numFmtId="0" fontId="39" fillId="23" borderId="0" applyNumberFormat="0" applyBorder="0" applyAlignment="0" applyProtection="0"/>
    <xf numFmtId="0" fontId="10" fillId="0" borderId="0"/>
    <xf numFmtId="41" fontId="27" fillId="0" borderId="0" applyFont="0" applyFill="0" applyBorder="0" applyAlignment="0" applyProtection="0">
      <alignment vertical="center"/>
    </xf>
    <xf numFmtId="0" fontId="39" fillId="5" borderId="0" applyNumberFormat="0" applyBorder="0" applyAlignment="0" applyProtection="0"/>
    <xf numFmtId="0" fontId="37" fillId="9" borderId="0" applyNumberFormat="0" applyBorder="0" applyAlignment="0" applyProtection="0"/>
    <xf numFmtId="0" fontId="10" fillId="0" borderId="0"/>
    <xf numFmtId="0" fontId="37" fillId="60" borderId="0" applyNumberFormat="0" applyBorder="0" applyAlignment="0" applyProtection="0"/>
    <xf numFmtId="0" fontId="10" fillId="0" borderId="0"/>
    <xf numFmtId="0" fontId="37" fillId="60" borderId="0" applyNumberFormat="0" applyBorder="0" applyAlignment="0" applyProtection="0"/>
    <xf numFmtId="0" fontId="10" fillId="0" borderId="0">
      <alignment vertical="center"/>
    </xf>
    <xf numFmtId="0" fontId="10" fillId="0" borderId="0"/>
    <xf numFmtId="0" fontId="37" fillId="60" borderId="0" applyNumberFormat="0" applyBorder="0" applyAlignment="0" applyProtection="0"/>
    <xf numFmtId="0" fontId="31" fillId="46" borderId="0" applyNumberFormat="0" applyBorder="0" applyAlignment="0" applyProtection="0">
      <alignment vertical="center"/>
    </xf>
    <xf numFmtId="0" fontId="10" fillId="0" borderId="0"/>
    <xf numFmtId="0" fontId="37" fillId="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1" fillId="46" borderId="0" applyNumberFormat="0" applyBorder="0" applyAlignment="0" applyProtection="0">
      <alignment vertical="center"/>
    </xf>
    <xf numFmtId="0" fontId="10" fillId="0" borderId="0"/>
    <xf numFmtId="0" fontId="32" fillId="0" borderId="20" applyNumberFormat="0" applyFill="0" applyAlignment="0" applyProtection="0">
      <alignment vertical="center"/>
    </xf>
    <xf numFmtId="0" fontId="37" fillId="9" borderId="0" applyNumberFormat="0" applyBorder="0" applyAlignment="0" applyProtection="0"/>
    <xf numFmtId="0" fontId="31" fillId="46" borderId="0" applyNumberFormat="0" applyBorder="0" applyAlignment="0" applyProtection="0">
      <alignment vertical="center"/>
    </xf>
    <xf numFmtId="0" fontId="10" fillId="0" borderId="0"/>
    <xf numFmtId="0" fontId="37" fillId="51" borderId="0" applyNumberFormat="0" applyBorder="0" applyAlignment="0" applyProtection="0"/>
    <xf numFmtId="0" fontId="39" fillId="21" borderId="0" applyNumberFormat="0" applyBorder="0" applyAlignment="0" applyProtection="0"/>
    <xf numFmtId="0" fontId="21" fillId="12" borderId="0" applyNumberFormat="0" applyBorder="0" applyAlignment="0" applyProtection="0">
      <alignment vertical="center"/>
    </xf>
    <xf numFmtId="0" fontId="39" fillId="21" borderId="0" applyNumberFormat="0" applyBorder="0" applyAlignment="0" applyProtection="0"/>
    <xf numFmtId="0" fontId="39" fillId="5" borderId="0" applyNumberFormat="0" applyBorder="0" applyAlignment="0" applyProtection="0"/>
    <xf numFmtId="190" fontId="10" fillId="0" borderId="0" applyFont="0" applyFill="0" applyBorder="0" applyAlignment="0" applyProtection="0"/>
    <xf numFmtId="0" fontId="37" fillId="5" borderId="0" applyNumberFormat="0" applyBorder="0" applyAlignment="0" applyProtection="0"/>
    <xf numFmtId="0" fontId="33" fillId="6" borderId="0" applyNumberFormat="0" applyBorder="0" applyAlignment="0" applyProtection="0">
      <alignment vertical="center"/>
    </xf>
    <xf numFmtId="0" fontId="31" fillId="46" borderId="0" applyNumberFormat="0" applyBorder="0" applyAlignment="0" applyProtection="0">
      <alignment vertical="center"/>
    </xf>
    <xf numFmtId="0" fontId="10" fillId="0" borderId="0"/>
    <xf numFmtId="0" fontId="37" fillId="51" borderId="0" applyNumberFormat="0" applyBorder="0" applyAlignment="0" applyProtection="0"/>
    <xf numFmtId="0" fontId="31" fillId="46" borderId="0" applyNumberFormat="0" applyBorder="0" applyAlignment="0" applyProtection="0">
      <alignment vertical="center"/>
    </xf>
    <xf numFmtId="0" fontId="10" fillId="0" borderId="0"/>
    <xf numFmtId="0" fontId="37" fillId="26" borderId="0" applyNumberFormat="0" applyBorder="0" applyAlignment="0" applyProtection="0"/>
    <xf numFmtId="0" fontId="39" fillId="13" borderId="0" applyNumberFormat="0" applyBorder="0" applyAlignment="0" applyProtection="0"/>
    <xf numFmtId="0" fontId="10" fillId="0" borderId="0" applyProtection="0">
      <alignment vertical="center"/>
    </xf>
    <xf numFmtId="0" fontId="39" fillId="1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7" fillId="8" borderId="0" applyNumberFormat="0" applyBorder="0" applyAlignment="0" applyProtection="0"/>
    <xf numFmtId="0" fontId="47" fillId="0" borderId="27" applyNumberFormat="0" applyFill="0" applyAlignment="0" applyProtection="0">
      <alignment vertical="center"/>
    </xf>
    <xf numFmtId="0" fontId="37" fillId="8" borderId="0" applyNumberFormat="0" applyBorder="0" applyAlignment="0" applyProtection="0"/>
    <xf numFmtId="0" fontId="47" fillId="0" borderId="27" applyNumberFormat="0" applyFill="0" applyAlignment="0" applyProtection="0">
      <alignment vertical="center"/>
    </xf>
    <xf numFmtId="0" fontId="37" fillId="8" borderId="0" applyNumberFormat="0" applyBorder="0" applyAlignment="0" applyProtection="0"/>
    <xf numFmtId="0" fontId="37" fillId="26" borderId="0" applyNumberFormat="0" applyBorder="0" applyAlignment="0" applyProtection="0"/>
    <xf numFmtId="0" fontId="37" fillId="31" borderId="0" applyNumberFormat="0" applyBorder="0" applyAlignment="0" applyProtection="0"/>
    <xf numFmtId="0" fontId="10" fillId="0" borderId="0">
      <alignment vertical="center"/>
    </xf>
    <xf numFmtId="0" fontId="39" fillId="23" borderId="0" applyNumberFormat="0" applyBorder="0" applyAlignment="0" applyProtection="0"/>
    <xf numFmtId="0" fontId="39" fillId="23"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3" fillId="25" borderId="0" applyNumberFormat="0" applyBorder="0" applyAlignment="0" applyProtection="0">
      <alignment vertical="center"/>
    </xf>
    <xf numFmtId="0" fontId="85" fillId="0" borderId="0">
      <alignment horizontal="center" wrapText="1"/>
      <protection locked="0"/>
    </xf>
    <xf numFmtId="0" fontId="10" fillId="0" borderId="0">
      <alignment vertical="center"/>
    </xf>
    <xf numFmtId="191" fontId="10" fillId="0" borderId="0" applyFont="0" applyFill="0" applyBorder="0" applyAlignment="0" applyProtection="0"/>
    <xf numFmtId="192" fontId="81" fillId="0" borderId="0"/>
    <xf numFmtId="193" fontId="10" fillId="0" borderId="0" applyFont="0" applyFill="0" applyBorder="0" applyAlignment="0" applyProtection="0"/>
    <xf numFmtId="0" fontId="86" fillId="0" borderId="0" applyNumberFormat="0" applyFill="0" applyBorder="0" applyAlignment="0" applyProtection="0"/>
    <xf numFmtId="0" fontId="29" fillId="0" borderId="34" applyNumberFormat="0" applyFill="0" applyAlignment="0" applyProtection="0">
      <alignment vertical="center"/>
    </xf>
    <xf numFmtId="15" fontId="87" fillId="0" borderId="0"/>
    <xf numFmtId="0" fontId="27" fillId="0" borderId="0">
      <alignment vertical="center"/>
    </xf>
    <xf numFmtId="194" fontId="81" fillId="0" borderId="0"/>
    <xf numFmtId="0" fontId="19" fillId="26" borderId="0" applyNumberFormat="0" applyBorder="0" applyAlignment="0" applyProtection="0">
      <alignment vertical="center"/>
    </xf>
    <xf numFmtId="0" fontId="88" fillId="0" borderId="38" applyNumberFormat="0" applyAlignment="0" applyProtection="0">
      <alignment horizontal="left" vertical="center"/>
    </xf>
    <xf numFmtId="0" fontId="19" fillId="26" borderId="0" applyNumberFormat="0" applyBorder="0" applyAlignment="0" applyProtection="0">
      <alignment vertical="center"/>
    </xf>
    <xf numFmtId="0" fontId="88" fillId="0" borderId="3">
      <alignment horizontal="left" vertical="center"/>
    </xf>
    <xf numFmtId="197" fontId="89" fillId="68" borderId="0"/>
    <xf numFmtId="0" fontId="20" fillId="0" borderId="0">
      <alignment vertical="center"/>
    </xf>
    <xf numFmtId="197" fontId="90" fillId="69" borderId="0"/>
    <xf numFmtId="38" fontId="10" fillId="0" borderId="0" applyFont="0" applyFill="0" applyBorder="0" applyAlignment="0" applyProtection="0"/>
    <xf numFmtId="0" fontId="10" fillId="0" borderId="0"/>
    <xf numFmtId="0" fontId="10" fillId="0" borderId="0"/>
    <xf numFmtId="40" fontId="10" fillId="0" borderId="0" applyFont="0" applyFill="0" applyBorder="0" applyAlignment="0" applyProtection="0"/>
    <xf numFmtId="198" fontId="10" fillId="0" borderId="0" applyFont="0" applyFill="0" applyBorder="0" applyAlignment="0" applyProtection="0"/>
    <xf numFmtId="177" fontId="10" fillId="0" borderId="0" applyFont="0" applyFill="0" applyBorder="0" applyAlignment="0" applyProtection="0"/>
    <xf numFmtId="196" fontId="0" fillId="0" borderId="0"/>
    <xf numFmtId="0" fontId="65" fillId="0" borderId="0"/>
    <xf numFmtId="14" fontId="85" fillId="0" borderId="0">
      <alignment horizontal="center" wrapText="1"/>
      <protection locked="0"/>
    </xf>
    <xf numFmtId="0" fontId="10" fillId="0" borderId="0"/>
    <xf numFmtId="0" fontId="10" fillId="0" borderId="0">
      <alignment vertical="center"/>
    </xf>
    <xf numFmtId="0" fontId="10" fillId="0" borderId="0"/>
    <xf numFmtId="10" fontId="10" fillId="0" borderId="0" applyFont="0" applyFill="0" applyBorder="0" applyAlignment="0" applyProtection="0"/>
    <xf numFmtId="10" fontId="10" fillId="0" borderId="0" applyFont="0" applyFill="0" applyBorder="0" applyAlignment="0" applyProtection="0"/>
    <xf numFmtId="0" fontId="31" fillId="26" borderId="0" applyNumberFormat="0" applyBorder="0" applyAlignment="0" applyProtection="0">
      <alignment vertical="center"/>
    </xf>
    <xf numFmtId="10"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47" fillId="0" borderId="27" applyNumberFormat="0" applyFill="0" applyAlignment="0" applyProtection="0">
      <alignment vertical="center"/>
    </xf>
    <xf numFmtId="176" fontId="10" fillId="0" borderId="0" applyFont="0" applyFill="0" applyProtection="0"/>
    <xf numFmtId="0" fontId="10" fillId="0" borderId="0" applyNumberFormat="0" applyFont="0" applyFill="0" applyBorder="0" applyAlignment="0" applyProtection="0">
      <alignment horizontal="left"/>
    </xf>
    <xf numFmtId="0" fontId="70" fillId="62" borderId="11">
      <protection locked="0"/>
    </xf>
    <xf numFmtId="0" fontId="10" fillId="0" borderId="0" applyNumberFormat="0" applyFont="0" applyFill="0" applyBorder="0" applyAlignment="0" applyProtection="0">
      <alignment horizontal="left"/>
    </xf>
    <xf numFmtId="15" fontId="10" fillId="0" borderId="0" applyFont="0" applyFill="0" applyBorder="0" applyAlignment="0" applyProtection="0"/>
    <xf numFmtId="15" fontId="10" fillId="0" borderId="0" applyFont="0" applyFill="0" applyBorder="0" applyAlignment="0" applyProtection="0"/>
    <xf numFmtId="0" fontId="20" fillId="0" borderId="0">
      <alignment vertical="center"/>
    </xf>
    <xf numFmtId="15" fontId="10" fillId="0" borderId="0" applyFont="0" applyFill="0" applyBorder="0" applyAlignment="0" applyProtection="0"/>
    <xf numFmtId="0" fontId="10" fillId="0" borderId="0">
      <alignment vertical="center"/>
    </xf>
    <xf numFmtId="4" fontId="10" fillId="0" borderId="0" applyFont="0" applyFill="0" applyBorder="0" applyAlignment="0" applyProtection="0"/>
    <xf numFmtId="0" fontId="0" fillId="0" borderId="0"/>
    <xf numFmtId="4" fontId="10" fillId="0" borderId="0" applyFont="0" applyFill="0" applyBorder="0" applyAlignment="0" applyProtection="0"/>
    <xf numFmtId="0" fontId="72" fillId="0" borderId="35">
      <alignment horizontal="center"/>
    </xf>
    <xf numFmtId="3" fontId="10" fillId="0" borderId="0" applyFont="0" applyFill="0" applyBorder="0" applyAlignment="0" applyProtection="0"/>
    <xf numFmtId="3" fontId="10" fillId="0" borderId="0" applyFont="0" applyFill="0" applyBorder="0" applyAlignment="0" applyProtection="0"/>
    <xf numFmtId="0" fontId="10" fillId="64" borderId="0" applyNumberFormat="0" applyFont="0" applyBorder="0" applyAlignment="0" applyProtection="0"/>
    <xf numFmtId="0" fontId="69" fillId="0" borderId="0" applyNumberFormat="0" applyFill="0" applyBorder="0" applyAlignment="0" applyProtection="0"/>
    <xf numFmtId="0" fontId="70" fillId="62" borderId="11">
      <protection locked="0"/>
    </xf>
    <xf numFmtId="0" fontId="10" fillId="0" borderId="13" applyNumberFormat="0" applyFont="0" applyFill="0" applyBorder="0" applyAlignment="0" applyProtection="0">
      <alignment horizontal="left" vertical="center" wrapText="1"/>
    </xf>
    <xf numFmtId="0" fontId="10" fillId="0" borderId="0" applyProtection="0"/>
    <xf numFmtId="0" fontId="70" fillId="62" borderId="11">
      <protection locked="0"/>
    </xf>
    <xf numFmtId="9" fontId="10" fillId="0" borderId="0" applyFont="0" applyFill="0" applyBorder="0" applyAlignment="0" applyProtection="0">
      <alignment vertical="center"/>
    </xf>
    <xf numFmtId="9" fontId="10" fillId="0" borderId="0" applyFont="0" applyFill="0" applyBorder="0" applyAlignment="0" applyProtection="0"/>
    <xf numFmtId="0" fontId="21" fillId="12"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xf numFmtId="0" fontId="73" fillId="12" borderId="0" applyNumberFormat="0" applyBorder="0" applyAlignment="0" applyProtection="0"/>
    <xf numFmtId="9" fontId="10" fillId="0" borderId="0" applyFont="0" applyFill="0" applyBorder="0" applyAlignment="0" applyProtection="0">
      <alignment vertical="center"/>
    </xf>
    <xf numFmtId="0" fontId="10" fillId="0" borderId="0"/>
    <xf numFmtId="9" fontId="10" fillId="0" borderId="0" applyFont="0" applyFill="0" applyBorder="0" applyAlignment="0" applyProtection="0">
      <alignment vertical="center"/>
    </xf>
    <xf numFmtId="0" fontId="10" fillId="0" borderId="0"/>
    <xf numFmtId="9" fontId="10" fillId="0" borderId="0" applyFont="0" applyFill="0" applyBorder="0" applyAlignment="0" applyProtection="0">
      <alignment vertical="center"/>
    </xf>
    <xf numFmtId="0" fontId="10" fillId="0" borderId="0" applyProtection="0"/>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9" fillId="46" borderId="0" applyNumberFormat="0" applyBorder="0" applyAlignment="0" applyProtection="0">
      <alignment vertical="center"/>
    </xf>
    <xf numFmtId="178" fontId="10" fillId="0" borderId="0" applyFont="0" applyFill="0" applyBorder="0" applyAlignment="0" applyProtection="0"/>
    <xf numFmtId="0" fontId="0" fillId="0" borderId="4" applyNumberFormat="0" applyFill="0" applyProtection="0">
      <alignment horizontal="right"/>
    </xf>
    <xf numFmtId="0" fontId="21" fillId="12" borderId="0" applyNumberFormat="0" applyBorder="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19" fillId="11" borderId="0" applyNumberFormat="0" applyBorder="0" applyAlignment="0" applyProtection="0">
      <alignment vertical="center"/>
    </xf>
    <xf numFmtId="0" fontId="32" fillId="0" borderId="20" applyNumberFormat="0" applyFill="0" applyAlignment="0" applyProtection="0">
      <alignment vertical="center"/>
    </xf>
    <xf numFmtId="0" fontId="91" fillId="0" borderId="36" applyNumberFormat="0" applyFill="0" applyAlignment="0" applyProtection="0">
      <alignment vertical="center"/>
    </xf>
    <xf numFmtId="0" fontId="32" fillId="0" borderId="20" applyNumberFormat="0" applyFill="0" applyAlignment="0" applyProtection="0">
      <alignment vertical="center"/>
    </xf>
    <xf numFmtId="0" fontId="19" fillId="19" borderId="0" applyNumberFormat="0" applyBorder="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19" fillId="34" borderId="0" applyNumberFormat="0" applyBorder="0" applyAlignment="0" applyProtection="0">
      <alignment vertical="center"/>
    </xf>
    <xf numFmtId="0" fontId="32" fillId="0" borderId="20" applyNumberFormat="0" applyFill="0" applyAlignment="0" applyProtection="0">
      <alignment vertical="center"/>
    </xf>
    <xf numFmtId="0" fontId="32" fillId="0" borderId="20" applyNumberFormat="0" applyFill="0" applyAlignment="0" applyProtection="0">
      <alignment vertical="center"/>
    </xf>
    <xf numFmtId="0" fontId="48" fillId="0" borderId="28" applyNumberFormat="0" applyFill="0" applyAlignment="0" applyProtection="0">
      <alignment vertical="center"/>
    </xf>
    <xf numFmtId="0" fontId="32" fillId="0" borderId="20" applyNumberFormat="0" applyFill="0" applyAlignment="0" applyProtection="0">
      <alignment vertical="center"/>
    </xf>
    <xf numFmtId="0" fontId="64"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1" fillId="12" borderId="0" applyNumberFormat="0" applyBorder="0" applyAlignment="0" applyProtection="0">
      <alignment vertical="center"/>
    </xf>
    <xf numFmtId="0" fontId="64" fillId="0" borderId="0" applyNumberFormat="0" applyFill="0" applyBorder="0" applyAlignment="0" applyProtection="0">
      <alignment vertical="center"/>
    </xf>
    <xf numFmtId="0" fontId="21" fillId="12"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3" fillId="25" borderId="0" applyNumberFormat="0" applyBorder="0" applyAlignment="0" applyProtection="0">
      <alignment vertical="center"/>
    </xf>
    <xf numFmtId="0" fontId="64" fillId="0" borderId="0" applyNumberFormat="0" applyFill="0" applyBorder="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68" fillId="0" borderId="27" applyNumberFormat="0" applyFill="0" applyAlignment="0" applyProtection="0">
      <alignment vertical="center"/>
    </xf>
    <xf numFmtId="0" fontId="68" fillId="0" borderId="27" applyNumberFormat="0" applyFill="0" applyAlignment="0" applyProtection="0">
      <alignment vertical="center"/>
    </xf>
    <xf numFmtId="0" fontId="68" fillId="0" borderId="27" applyNumberFormat="0" applyFill="0" applyAlignment="0" applyProtection="0">
      <alignment vertical="center"/>
    </xf>
    <xf numFmtId="0" fontId="68"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18" fillId="9" borderId="16" applyNumberFormat="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53" fillId="25" borderId="0" applyNumberFormat="0" applyBorder="0" applyAlignment="0" applyProtection="0">
      <alignment vertical="center"/>
    </xf>
    <xf numFmtId="0" fontId="29" fillId="0" borderId="34" applyNumberFormat="0" applyFill="0" applyAlignment="0" applyProtection="0">
      <alignment vertical="center"/>
    </xf>
    <xf numFmtId="0" fontId="10" fillId="0" borderId="0"/>
    <xf numFmtId="0" fontId="10" fillId="0" borderId="0"/>
    <xf numFmtId="0" fontId="29" fillId="0" borderId="34" applyNumberFormat="0" applyFill="0" applyAlignment="0" applyProtection="0">
      <alignment vertical="center"/>
    </xf>
    <xf numFmtId="0" fontId="10" fillId="0" borderId="0"/>
    <xf numFmtId="0" fontId="10" fillId="0" borderId="0"/>
    <xf numFmtId="0" fontId="29" fillId="0" borderId="34" applyNumberFormat="0" applyFill="0" applyAlignment="0" applyProtection="0">
      <alignment vertical="center"/>
    </xf>
    <xf numFmtId="0" fontId="10" fillId="0" borderId="0"/>
    <xf numFmtId="0" fontId="10" fillId="0" borderId="0"/>
    <xf numFmtId="0" fontId="29" fillId="0" borderId="34" applyNumberFormat="0" applyFill="0" applyAlignment="0" applyProtection="0">
      <alignment vertical="center"/>
    </xf>
    <xf numFmtId="0" fontId="10" fillId="0" borderId="0"/>
    <xf numFmtId="0" fontId="10" fillId="0" borderId="0"/>
    <xf numFmtId="0" fontId="29" fillId="0" borderId="34" applyNumberFormat="0" applyFill="0" applyAlignment="0" applyProtection="0">
      <alignment vertical="center"/>
    </xf>
    <xf numFmtId="0" fontId="67" fillId="25" borderId="0" applyNumberFormat="0" applyBorder="0" applyAlignment="0" applyProtection="0">
      <alignment vertical="center"/>
    </xf>
    <xf numFmtId="0" fontId="92" fillId="0" borderId="0" applyNumberFormat="0" applyFill="0" applyBorder="0" applyAlignment="0" applyProtection="0">
      <alignment vertical="center"/>
    </xf>
    <xf numFmtId="0" fontId="53" fillId="25" borderId="0" applyNumberFormat="0" applyBorder="0" applyAlignment="0" applyProtection="0">
      <alignment vertical="center"/>
    </xf>
    <xf numFmtId="0" fontId="29" fillId="0" borderId="34" applyNumberFormat="0" applyFill="0" applyAlignment="0" applyProtection="0">
      <alignment vertical="center"/>
    </xf>
    <xf numFmtId="0" fontId="53" fillId="25" borderId="0" applyNumberFormat="0" applyBorder="0" applyAlignment="0" applyProtection="0">
      <alignment vertical="center"/>
    </xf>
    <xf numFmtId="0" fontId="29" fillId="0" borderId="34" applyNumberFormat="0" applyFill="0" applyAlignment="0" applyProtection="0">
      <alignment vertical="center"/>
    </xf>
    <xf numFmtId="0" fontId="53" fillId="25" borderId="0" applyNumberFormat="0" applyBorder="0" applyAlignment="0" applyProtection="0">
      <alignment vertical="center"/>
    </xf>
    <xf numFmtId="0" fontId="29" fillId="0" borderId="34" applyNumberFormat="0" applyFill="0" applyAlignment="0" applyProtection="0">
      <alignment vertical="center"/>
    </xf>
    <xf numFmtId="0" fontId="53" fillId="25" borderId="0" applyNumberFormat="0" applyBorder="0" applyAlignment="0" applyProtection="0">
      <alignment vertical="center"/>
    </xf>
    <xf numFmtId="0" fontId="29" fillId="0" borderId="34" applyNumberFormat="0" applyFill="0" applyAlignment="0" applyProtection="0">
      <alignment vertical="center"/>
    </xf>
    <xf numFmtId="0" fontId="53" fillId="25" borderId="0" applyNumberFormat="0" applyBorder="0" applyAlignment="0" applyProtection="0">
      <alignment vertical="center"/>
    </xf>
    <xf numFmtId="0" fontId="93" fillId="0" borderId="39"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44" fillId="0" borderId="25" applyNumberFormat="0" applyFill="0" applyAlignment="0" applyProtection="0">
      <alignment vertical="center"/>
    </xf>
    <xf numFmtId="0" fontId="44" fillId="0" borderId="25"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29" fillId="0" borderId="34" applyNumberFormat="0" applyFill="0" applyAlignment="0" applyProtection="0">
      <alignment vertical="center"/>
    </xf>
    <xf numFmtId="0" fontId="19" fillId="26" borderId="0" applyNumberFormat="0" applyBorder="0" applyAlignment="0" applyProtection="0">
      <alignment vertical="center"/>
    </xf>
    <xf numFmtId="0" fontId="29" fillId="0" borderId="0" applyNumberFormat="0" applyFill="0" applyBorder="0" applyAlignment="0" applyProtection="0">
      <alignment vertical="center"/>
    </xf>
    <xf numFmtId="0" fontId="26" fillId="5" borderId="19" applyNumberFormat="0" applyAlignment="0" applyProtection="0">
      <alignment vertical="center"/>
    </xf>
    <xf numFmtId="0" fontId="19" fillId="26" borderId="0" applyNumberFormat="0" applyBorder="0" applyAlignment="0" applyProtection="0">
      <alignment vertical="center"/>
    </xf>
    <xf numFmtId="0" fontId="29" fillId="0" borderId="0" applyNumberFormat="0" applyFill="0" applyBorder="0" applyAlignment="0" applyProtection="0">
      <alignment vertical="center"/>
    </xf>
    <xf numFmtId="0" fontId="19" fillId="51" borderId="0" applyNumberFormat="0" applyBorder="0" applyAlignment="0" applyProtection="0">
      <alignment vertical="center"/>
    </xf>
    <xf numFmtId="0" fontId="53" fillId="25"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lignment vertical="center"/>
    </xf>
    <xf numFmtId="0" fontId="29"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9" fillId="0" borderId="0" applyNumberFormat="0" applyFill="0" applyBorder="0" applyAlignment="0" applyProtection="0">
      <alignment vertical="center"/>
    </xf>
    <xf numFmtId="180" fontId="20" fillId="0" borderId="0" applyFont="0" applyFill="0" applyBorder="0" applyAlignment="0" applyProtection="0">
      <alignment vertical="center"/>
    </xf>
    <xf numFmtId="0" fontId="29" fillId="0" borderId="0" applyNumberFormat="0" applyFill="0" applyBorder="0" applyAlignment="0" applyProtection="0">
      <alignment vertical="center"/>
    </xf>
    <xf numFmtId="0" fontId="19" fillId="19"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34"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34"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179" fontId="1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1" fillId="61" borderId="0" applyNumberFormat="0" applyBorder="0" applyAlignment="0" applyProtection="0">
      <alignment vertical="center"/>
    </xf>
    <xf numFmtId="0" fontId="10" fillId="0" borderId="0" applyProtection="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43" fontId="20" fillId="0" borderId="0" applyFont="0" applyFill="0" applyBorder="0" applyAlignment="0" applyProtection="0">
      <alignment vertical="center"/>
    </xf>
    <xf numFmtId="0" fontId="29"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0" fillId="0" borderId="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10" fillId="0" borderId="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0" fillId="0" borderId="0"/>
    <xf numFmtId="0" fontId="10" fillId="0" borderId="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0" fillId="0" borderId="0"/>
    <xf numFmtId="0" fontId="21" fillId="12" borderId="0" applyNumberFormat="0" applyBorder="0" applyAlignment="0" applyProtection="0">
      <alignment vertical="center"/>
    </xf>
    <xf numFmtId="0" fontId="20" fillId="0" borderId="0">
      <alignment vertical="center"/>
    </xf>
    <xf numFmtId="0" fontId="71"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53" fillId="25" borderId="0" applyNumberFormat="0" applyBorder="0" applyAlignment="0" applyProtection="0">
      <alignment vertical="center"/>
    </xf>
    <xf numFmtId="0" fontId="10" fillId="0" borderId="0"/>
    <xf numFmtId="0" fontId="21" fillId="12" borderId="0" applyNumberFormat="0" applyBorder="0" applyAlignment="0" applyProtection="0">
      <alignment vertical="center"/>
    </xf>
    <xf numFmtId="0" fontId="10" fillId="0" borderId="0"/>
    <xf numFmtId="0" fontId="74" fillId="12" borderId="0" applyNumberFormat="0" applyBorder="0" applyAlignment="0" applyProtection="0">
      <alignment vertical="center"/>
    </xf>
    <xf numFmtId="0" fontId="71"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71"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71" fillId="0" borderId="0" applyNumberFormat="0" applyFill="0" applyBorder="0" applyAlignment="0" applyProtection="0">
      <alignment vertical="center"/>
    </xf>
    <xf numFmtId="0" fontId="21" fillId="12" borderId="0" applyNumberFormat="0" applyBorder="0" applyAlignment="0" applyProtection="0">
      <alignment vertical="center"/>
    </xf>
    <xf numFmtId="0" fontId="71"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5" fillId="12" borderId="0" applyNumberFormat="0" applyBorder="0" applyAlignment="0" applyProtection="0">
      <alignment vertical="center"/>
    </xf>
    <xf numFmtId="0" fontId="21" fillId="12" borderId="0" applyNumberFormat="0" applyBorder="0" applyAlignment="0" applyProtection="0">
      <alignment vertical="center"/>
    </xf>
    <xf numFmtId="0" fontId="76" fillId="12" borderId="0" applyNumberFormat="0" applyBorder="0" applyAlignment="0" applyProtection="0">
      <alignment vertical="center"/>
    </xf>
    <xf numFmtId="0" fontId="21" fillId="12" borderId="0" applyNumberFormat="0" applyBorder="0" applyAlignment="0" applyProtection="0">
      <alignment vertical="center"/>
    </xf>
    <xf numFmtId="0" fontId="95" fillId="12" borderId="0" applyNumberFormat="0" applyBorder="0" applyAlignment="0" applyProtection="0">
      <alignment vertical="center"/>
    </xf>
    <xf numFmtId="0" fontId="53" fillId="25" borderId="0" applyNumberFormat="0" applyBorder="0" applyAlignment="0" applyProtection="0">
      <alignment vertical="center"/>
    </xf>
    <xf numFmtId="0" fontId="10" fillId="0" borderId="0"/>
    <xf numFmtId="0" fontId="73" fillId="12" borderId="0" applyNumberFormat="0" applyBorder="0" applyAlignment="0" applyProtection="0"/>
    <xf numFmtId="0" fontId="73" fillId="12" borderId="0" applyNumberFormat="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5" fillId="12"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10" fillId="0" borderId="0">
      <alignment vertical="center"/>
    </xf>
    <xf numFmtId="0" fontId="10" fillId="0" borderId="0">
      <alignment vertical="center"/>
    </xf>
    <xf numFmtId="0" fontId="35" fillId="0" borderId="21"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xf numFmtId="0" fontId="36" fillId="0" borderId="24" applyNumberFormat="0" applyFill="0" applyAlignment="0" applyProtection="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36" fillId="0" borderId="24" applyNumberFormat="0" applyFill="0" applyAlignment="0" applyProtection="0">
      <alignment vertical="center"/>
    </xf>
    <xf numFmtId="0" fontId="10" fillId="0" borderId="0">
      <alignment vertical="center"/>
    </xf>
    <xf numFmtId="0" fontId="71" fillId="0" borderId="0" applyNumberFormat="0" applyFill="0" applyBorder="0" applyAlignment="0" applyProtection="0">
      <alignment vertical="center"/>
    </xf>
    <xf numFmtId="0" fontId="10" fillId="0" borderId="0">
      <alignment vertical="center"/>
    </xf>
    <xf numFmtId="0" fontId="71" fillId="0" borderId="0" applyNumberFormat="0" applyFill="0" applyBorder="0" applyAlignment="0" applyProtection="0">
      <alignment vertical="center"/>
    </xf>
    <xf numFmtId="0" fontId="10" fillId="0" borderId="0">
      <alignment vertical="center"/>
    </xf>
    <xf numFmtId="0" fontId="71" fillId="0" borderId="0" applyNumberFormat="0" applyFill="0" applyBorder="0" applyAlignment="0" applyProtection="0">
      <alignment vertical="center"/>
    </xf>
    <xf numFmtId="0" fontId="10" fillId="0" borderId="0">
      <alignment vertical="center"/>
    </xf>
    <xf numFmtId="0" fontId="10" fillId="0" borderId="0">
      <alignment vertical="center"/>
    </xf>
    <xf numFmtId="0" fontId="71" fillId="0" borderId="0" applyNumberFormat="0" applyFill="0" applyBorder="0" applyAlignment="0" applyProtection="0">
      <alignment vertical="center"/>
    </xf>
    <xf numFmtId="0" fontId="10" fillId="0" borderId="0">
      <alignment vertical="center"/>
    </xf>
    <xf numFmtId="0" fontId="10" fillId="0" borderId="0">
      <alignment vertical="center"/>
    </xf>
    <xf numFmtId="0" fontId="71" fillId="0" borderId="0" applyNumberFormat="0" applyFill="0" applyBorder="0" applyAlignment="0" applyProtection="0">
      <alignment vertical="center"/>
    </xf>
    <xf numFmtId="0" fontId="10" fillId="0" borderId="0">
      <alignment vertical="center"/>
    </xf>
    <xf numFmtId="0" fontId="53" fillId="25" borderId="0" applyNumberFormat="0" applyBorder="0" applyAlignment="0" applyProtection="0">
      <alignment vertical="center"/>
    </xf>
    <xf numFmtId="0" fontId="20" fillId="0" borderId="0">
      <alignment vertical="center"/>
    </xf>
    <xf numFmtId="0" fontId="10" fillId="0" borderId="0"/>
    <xf numFmtId="0" fontId="19" fillId="34" borderId="0" applyNumberFormat="0" applyBorder="0" applyAlignment="0" applyProtection="0">
      <alignment vertical="center"/>
    </xf>
    <xf numFmtId="0" fontId="10" fillId="0" borderId="0"/>
    <xf numFmtId="0" fontId="10" fillId="0" borderId="0"/>
    <xf numFmtId="0" fontId="19" fillId="34" borderId="0" applyNumberFormat="0" applyBorder="0" applyAlignment="0" applyProtection="0">
      <alignment vertical="center"/>
    </xf>
    <xf numFmtId="0" fontId="10" fillId="0" borderId="0"/>
    <xf numFmtId="0" fontId="10" fillId="0" borderId="0"/>
    <xf numFmtId="0" fontId="19" fillId="34" borderId="0" applyNumberFormat="0" applyBorder="0" applyAlignment="0" applyProtection="0">
      <alignment vertical="center"/>
    </xf>
    <xf numFmtId="0" fontId="10" fillId="0" borderId="0"/>
    <xf numFmtId="0" fontId="36" fillId="0" borderId="24"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23" borderId="23" applyNumberFormat="0" applyFont="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alignment vertical="center"/>
    </xf>
    <xf numFmtId="0" fontId="53" fillId="25" borderId="0" applyNumberFormat="0" applyBorder="0" applyAlignment="0" applyProtection="0">
      <alignment vertical="center"/>
    </xf>
    <xf numFmtId="0" fontId="10" fillId="0" borderId="0"/>
    <xf numFmtId="0" fontId="10" fillId="0" borderId="0"/>
    <xf numFmtId="0" fontId="10" fillId="0" borderId="0"/>
    <xf numFmtId="0" fontId="20" fillId="0" borderId="0">
      <alignment vertical="center"/>
    </xf>
    <xf numFmtId="0" fontId="10" fillId="0" borderId="0"/>
    <xf numFmtId="0" fontId="10" fillId="0" borderId="0"/>
    <xf numFmtId="0" fontId="1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33" fillId="6" borderId="0" applyNumberFormat="0" applyBorder="0" applyAlignment="0" applyProtection="0">
      <alignment vertical="center"/>
    </xf>
    <xf numFmtId="0" fontId="10" fillId="0" borderId="0">
      <alignment vertical="center"/>
    </xf>
    <xf numFmtId="0" fontId="10" fillId="0" borderId="0">
      <alignment vertical="center"/>
    </xf>
    <xf numFmtId="0" fontId="33" fillId="6" borderId="0" applyNumberFormat="0" applyBorder="0" applyAlignment="0" applyProtection="0">
      <alignment vertical="center"/>
    </xf>
    <xf numFmtId="0" fontId="10" fillId="0" borderId="0"/>
    <xf numFmtId="0" fontId="10" fillId="23" borderId="23" applyNumberFormat="0" applyFont="0" applyAlignment="0" applyProtection="0">
      <alignment vertical="center"/>
    </xf>
    <xf numFmtId="0" fontId="18" fillId="9" borderId="16" applyNumberFormat="0" applyAlignment="0" applyProtection="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33" fillId="6" borderId="0" applyNumberFormat="0" applyBorder="0" applyAlignment="0" applyProtection="0">
      <alignment vertical="center"/>
    </xf>
    <xf numFmtId="0" fontId="10" fillId="0" borderId="0">
      <alignment vertical="center"/>
    </xf>
    <xf numFmtId="0" fontId="10" fillId="0" borderId="0">
      <alignment vertical="center"/>
    </xf>
    <xf numFmtId="0" fontId="10" fillId="23" borderId="23" applyNumberFormat="0" applyFont="0" applyAlignment="0" applyProtection="0">
      <alignment vertical="center"/>
    </xf>
    <xf numFmtId="0" fontId="18" fillId="9" borderId="16" applyNumberFormat="0" applyAlignment="0" applyProtection="0">
      <alignment vertical="center"/>
    </xf>
    <xf numFmtId="0" fontId="10" fillId="0" borderId="0">
      <alignment vertical="center"/>
    </xf>
    <xf numFmtId="0" fontId="10" fillId="0" borderId="0"/>
    <xf numFmtId="0" fontId="10" fillId="23" borderId="23" applyNumberFormat="0" applyFont="0" applyAlignment="0" applyProtection="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23" borderId="23" applyNumberFormat="0" applyFont="0" applyAlignment="0" applyProtection="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3"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53" fillId="25" borderId="0" applyNumberFormat="0" applyBorder="0" applyAlignment="0" applyProtection="0">
      <alignment vertical="center"/>
    </xf>
    <xf numFmtId="0" fontId="10" fillId="0" borderId="0"/>
    <xf numFmtId="0" fontId="19" fillId="61" borderId="0" applyNumberFormat="0" applyBorder="0" applyAlignment="0" applyProtection="0">
      <alignment vertical="center"/>
    </xf>
    <xf numFmtId="0" fontId="27" fillId="0" borderId="0">
      <alignment vertical="center"/>
    </xf>
    <xf numFmtId="0" fontId="19" fillId="61" borderId="0" applyNumberFormat="0" applyBorder="0" applyAlignment="0" applyProtection="0">
      <alignment vertical="center"/>
    </xf>
    <xf numFmtId="0" fontId="10" fillId="0" borderId="0"/>
    <xf numFmtId="0" fontId="19" fillId="61" borderId="0" applyNumberFormat="0" applyBorder="0" applyAlignment="0" applyProtection="0">
      <alignment vertical="center"/>
    </xf>
    <xf numFmtId="0" fontId="10" fillId="0" borderId="0"/>
    <xf numFmtId="0" fontId="19" fillId="61" borderId="0" applyNumberFormat="0" applyBorder="0" applyAlignment="0" applyProtection="0">
      <alignment vertical="center"/>
    </xf>
    <xf numFmtId="0" fontId="10" fillId="0" borderId="0"/>
    <xf numFmtId="0" fontId="19" fillId="61" borderId="0" applyNumberFormat="0" applyBorder="0" applyAlignment="0" applyProtection="0">
      <alignment vertical="center"/>
    </xf>
    <xf numFmtId="0" fontId="10" fillId="0" borderId="0"/>
    <xf numFmtId="0" fontId="10" fillId="0" borderId="0"/>
    <xf numFmtId="0" fontId="19" fillId="61" borderId="0" applyNumberFormat="0" applyBorder="0" applyAlignment="0" applyProtection="0">
      <alignment vertical="center"/>
    </xf>
    <xf numFmtId="0" fontId="10" fillId="0" borderId="0"/>
    <xf numFmtId="0" fontId="10" fillId="0" borderId="0"/>
    <xf numFmtId="0" fontId="10" fillId="0" borderId="0"/>
    <xf numFmtId="0" fontId="20" fillId="0" borderId="0">
      <alignment vertical="center"/>
    </xf>
    <xf numFmtId="0" fontId="10" fillId="0" borderId="0"/>
    <xf numFmtId="0" fontId="27" fillId="0" borderId="0">
      <alignment vertical="center"/>
    </xf>
    <xf numFmtId="0" fontId="10" fillId="0" borderId="0">
      <alignment vertical="center"/>
    </xf>
    <xf numFmtId="0" fontId="10" fillId="0" borderId="0"/>
    <xf numFmtId="0" fontId="10" fillId="0" borderId="0" applyProtection="0"/>
    <xf numFmtId="0" fontId="10" fillId="0" borderId="0" applyProtection="0"/>
    <xf numFmtId="0" fontId="10" fillId="23" borderId="23" applyNumberFormat="0" applyFont="0" applyAlignment="0" applyProtection="0">
      <alignment vertical="center"/>
    </xf>
    <xf numFmtId="0" fontId="10" fillId="0" borderId="0" applyProtection="0"/>
    <xf numFmtId="0" fontId="10" fillId="0" borderId="0" applyProtection="0"/>
    <xf numFmtId="0" fontId="10" fillId="23" borderId="23" applyNumberFormat="0" applyFont="0" applyAlignment="0" applyProtection="0">
      <alignment vertical="center"/>
    </xf>
    <xf numFmtId="0" fontId="10" fillId="0" borderId="0" applyProtection="0"/>
    <xf numFmtId="0" fontId="10"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xf numFmtId="0" fontId="10" fillId="0" borderId="0"/>
    <xf numFmtId="0" fontId="10" fillId="0" borderId="0" applyProtection="0"/>
    <xf numFmtId="0" fontId="10" fillId="0" borderId="0">
      <alignment vertical="center"/>
    </xf>
    <xf numFmtId="0" fontId="10" fillId="0" borderId="0">
      <alignment vertical="center"/>
    </xf>
    <xf numFmtId="0" fontId="10" fillId="0" borderId="0" applyProtection="0"/>
    <xf numFmtId="0" fontId="10" fillId="0" borderId="0" applyProtection="0"/>
    <xf numFmtId="0" fontId="10" fillId="0" borderId="0">
      <alignment vertical="center"/>
    </xf>
    <xf numFmtId="0" fontId="10" fillId="0" borderId="0">
      <alignment vertical="center"/>
    </xf>
    <xf numFmtId="0" fontId="10" fillId="0" borderId="0" applyProtection="0"/>
    <xf numFmtId="0" fontId="10" fillId="0" borderId="0" applyProtection="0"/>
    <xf numFmtId="0" fontId="19" fillId="19" borderId="0" applyNumberFormat="0" applyBorder="0" applyAlignment="0" applyProtection="0">
      <alignment vertical="center"/>
    </xf>
    <xf numFmtId="0" fontId="10" fillId="0" borderId="0" applyProtection="0"/>
    <xf numFmtId="0" fontId="19" fillId="34" borderId="0" applyNumberFormat="0" applyBorder="0" applyAlignment="0" applyProtection="0">
      <alignment vertical="center"/>
    </xf>
    <xf numFmtId="0" fontId="10" fillId="0" borderId="0" applyProtection="0"/>
    <xf numFmtId="0" fontId="2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alignment vertical="center"/>
    </xf>
    <xf numFmtId="0" fontId="27" fillId="0" borderId="0">
      <alignment vertical="center"/>
    </xf>
    <xf numFmtId="0" fontId="27" fillId="0" borderId="0">
      <alignment vertical="center"/>
    </xf>
    <xf numFmtId="0" fontId="0" fillId="0" borderId="0"/>
    <xf numFmtId="0" fontId="27" fillId="0" borderId="0">
      <alignment vertical="center"/>
    </xf>
    <xf numFmtId="0" fontId="27" fillId="0" borderId="0">
      <alignment vertical="center"/>
    </xf>
    <xf numFmtId="0" fontId="10" fillId="0" borderId="0"/>
    <xf numFmtId="0" fontId="10" fillId="0" borderId="0" applyProtection="0"/>
    <xf numFmtId="0" fontId="10" fillId="0" borderId="0"/>
    <xf numFmtId="0" fontId="10" fillId="0" borderId="0" applyProtection="0"/>
    <xf numFmtId="0" fontId="53" fillId="25" borderId="0" applyNumberFormat="0" applyBorder="0" applyAlignment="0" applyProtection="0">
      <alignment vertical="center"/>
    </xf>
    <xf numFmtId="0" fontId="10" fillId="0" borderId="0" applyProtection="0"/>
    <xf numFmtId="0" fontId="10" fillId="0" borderId="0" applyProtection="0"/>
    <xf numFmtId="0" fontId="10" fillId="23" borderId="23" applyNumberFormat="0" applyFont="0" applyAlignment="0" applyProtection="0">
      <alignment vertical="center"/>
    </xf>
    <xf numFmtId="0" fontId="20" fillId="0" borderId="0">
      <alignment vertical="center"/>
    </xf>
    <xf numFmtId="0" fontId="10" fillId="0" borderId="0"/>
    <xf numFmtId="0" fontId="10" fillId="0" borderId="0" applyProtection="0"/>
    <xf numFmtId="0" fontId="10" fillId="0" borderId="0" applyProtection="0"/>
    <xf numFmtId="0" fontId="10" fillId="0" borderId="0" applyProtection="0"/>
    <xf numFmtId="0" fontId="10" fillId="0" borderId="0" applyProtection="0"/>
    <xf numFmtId="0" fontId="20" fillId="0" borderId="0">
      <alignment vertical="center"/>
    </xf>
    <xf numFmtId="0" fontId="10" fillId="0" borderId="0"/>
    <xf numFmtId="0" fontId="10" fillId="0" borderId="0" applyProtection="0"/>
    <xf numFmtId="0" fontId="10" fillId="0" borderId="0" applyProtection="0"/>
    <xf numFmtId="0" fontId="10" fillId="0" borderId="0" applyProtection="0"/>
    <xf numFmtId="0" fontId="10" fillId="0" borderId="0" applyProtection="0"/>
    <xf numFmtId="0" fontId="20" fillId="0" borderId="0">
      <alignment vertical="center"/>
    </xf>
    <xf numFmtId="0" fontId="10" fillId="0" borderId="0" applyProtection="0"/>
    <xf numFmtId="0" fontId="10" fillId="0" borderId="0" applyProtection="0"/>
    <xf numFmtId="0" fontId="20" fillId="0" borderId="0">
      <alignment vertical="center"/>
    </xf>
    <xf numFmtId="0" fontId="27" fillId="0" borderId="0"/>
    <xf numFmtId="0" fontId="10" fillId="0" borderId="0"/>
    <xf numFmtId="0" fontId="10" fillId="0" borderId="0"/>
    <xf numFmtId="0" fontId="10" fillId="0" borderId="0"/>
    <xf numFmtId="0" fontId="26" fillId="5" borderId="19" applyNumberFormat="0" applyAlignment="0" applyProtection="0">
      <alignment vertical="center"/>
    </xf>
    <xf numFmtId="0" fontId="10" fillId="0" borderId="0"/>
    <xf numFmtId="0" fontId="26" fillId="5" borderId="19" applyNumberFormat="0" applyAlignment="0" applyProtection="0">
      <alignment vertical="center"/>
    </xf>
    <xf numFmtId="0" fontId="10" fillId="0" borderId="0"/>
    <xf numFmtId="0" fontId="10" fillId="0" borderId="0"/>
    <xf numFmtId="0" fontId="10" fillId="0" borderId="0"/>
    <xf numFmtId="0" fontId="20" fillId="0" borderId="0">
      <alignment vertical="center"/>
    </xf>
    <xf numFmtId="0" fontId="20" fillId="0" borderId="0">
      <alignment vertical="center"/>
    </xf>
    <xf numFmtId="0" fontId="10" fillId="0" borderId="0"/>
    <xf numFmtId="0" fontId="18" fillId="9" borderId="16" applyNumberFormat="0" applyAlignment="0" applyProtection="0">
      <alignment vertical="center"/>
    </xf>
    <xf numFmtId="0" fontId="10" fillId="0" borderId="0"/>
    <xf numFmtId="0" fontId="10" fillId="0" borderId="0"/>
    <xf numFmtId="0" fontId="36" fillId="0" borderId="24" applyNumberFormat="0" applyFill="0" applyAlignment="0" applyProtection="0">
      <alignment vertical="center"/>
    </xf>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36" fillId="0" borderId="24" applyNumberFormat="0" applyFill="0" applyAlignment="0" applyProtection="0">
      <alignment vertical="center"/>
    </xf>
    <xf numFmtId="0" fontId="10" fillId="0" borderId="0">
      <alignment vertical="center"/>
    </xf>
    <xf numFmtId="0" fontId="23" fillId="16" borderId="18" applyNumberFormat="0" applyAlignment="0" applyProtection="0">
      <alignment vertical="center"/>
    </xf>
    <xf numFmtId="0" fontId="19" fillId="34" borderId="0" applyNumberFormat="0" applyBorder="0" applyAlignment="0" applyProtection="0">
      <alignment vertical="center"/>
    </xf>
    <xf numFmtId="0" fontId="27" fillId="0" borderId="0">
      <alignment vertical="center"/>
    </xf>
    <xf numFmtId="0" fontId="23" fillId="16" borderId="18" applyNumberFormat="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3"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0" fillId="0" borderId="0" applyNumberFormat="0" applyFon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7" fillId="0" borderId="0">
      <alignment vertical="center"/>
    </xf>
    <xf numFmtId="0" fontId="10" fillId="23" borderId="23" applyNumberFormat="0" applyFont="0" applyAlignment="0" applyProtection="0">
      <alignment vertical="center"/>
    </xf>
    <xf numFmtId="0" fontId="26" fillId="42" borderId="19" applyNumberFormat="0" applyAlignment="0" applyProtection="0">
      <alignment vertical="center"/>
    </xf>
    <xf numFmtId="0" fontId="53" fillId="25" borderId="0" applyNumberFormat="0" applyBorder="0" applyAlignment="0" applyProtection="0">
      <alignment vertical="center"/>
    </xf>
    <xf numFmtId="0" fontId="27" fillId="0" borderId="0">
      <alignment vertical="center"/>
    </xf>
    <xf numFmtId="0" fontId="26" fillId="42" borderId="19" applyNumberFormat="0" applyAlignment="0" applyProtection="0">
      <alignment vertical="center"/>
    </xf>
    <xf numFmtId="0" fontId="10" fillId="0" borderId="0">
      <alignment vertical="center"/>
    </xf>
    <xf numFmtId="0" fontId="10" fillId="0" borderId="0">
      <alignment vertical="center"/>
    </xf>
    <xf numFmtId="0" fontId="20" fillId="0" borderId="0" applyProtection="0">
      <alignment vertical="center"/>
    </xf>
    <xf numFmtId="0" fontId="10" fillId="0" borderId="0" applyProtection="0"/>
    <xf numFmtId="0" fontId="10" fillId="0" borderId="0" applyProtection="0"/>
    <xf numFmtId="0" fontId="10" fillId="0" borderId="0" applyProtection="0"/>
    <xf numFmtId="0" fontId="10" fillId="0" borderId="0" applyProtection="0"/>
    <xf numFmtId="0" fontId="19" fillId="26" borderId="0" applyNumberFormat="0" applyBorder="0" applyAlignment="0" applyProtection="0">
      <alignment vertical="center"/>
    </xf>
    <xf numFmtId="0" fontId="10" fillId="0" borderId="0" applyProtection="0"/>
    <xf numFmtId="0" fontId="10" fillId="0" borderId="0" applyProtection="0"/>
    <xf numFmtId="0" fontId="10" fillId="0" borderId="0" applyProtection="0"/>
    <xf numFmtId="0" fontId="31" fillId="61" borderId="0" applyNumberFormat="0" applyBorder="0" applyAlignment="0" applyProtection="0">
      <alignment vertical="center"/>
    </xf>
    <xf numFmtId="0" fontId="10" fillId="0" borderId="0" applyProtection="0"/>
    <xf numFmtId="0" fontId="31" fillId="61" borderId="0" applyNumberFormat="0" applyBorder="0" applyAlignment="0" applyProtection="0">
      <alignment vertical="center"/>
    </xf>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1" fillId="61" borderId="0" applyNumberFormat="0" applyBorder="0" applyAlignment="0" applyProtection="0">
      <alignment vertical="center"/>
    </xf>
    <xf numFmtId="0" fontId="53" fillId="25" borderId="0" applyNumberFormat="0" applyBorder="0" applyAlignment="0" applyProtection="0">
      <alignment vertical="center"/>
    </xf>
    <xf numFmtId="0" fontId="10" fillId="0" borderId="0" applyProtection="0"/>
    <xf numFmtId="0" fontId="10" fillId="0" borderId="0" applyProtection="0"/>
    <xf numFmtId="0" fontId="10"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applyNumberFormat="0" applyFont="0" applyFill="0" applyBorder="0" applyAlignment="0" applyProtection="0"/>
    <xf numFmtId="0" fontId="10" fillId="0" borderId="0"/>
    <xf numFmtId="0" fontId="19" fillId="61"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Protection="0"/>
    <xf numFmtId="0" fontId="10" fillId="0" borderId="0" applyProtection="0"/>
    <xf numFmtId="0" fontId="10" fillId="0" borderId="0" applyProtection="0"/>
    <xf numFmtId="0" fontId="31" fillId="51" borderId="0" applyNumberFormat="0" applyBorder="0" applyAlignment="0" applyProtection="0">
      <alignment vertical="center"/>
    </xf>
    <xf numFmtId="0" fontId="10" fillId="0" borderId="0" applyProtection="0"/>
    <xf numFmtId="0" fontId="31" fillId="51" borderId="0" applyNumberFormat="0" applyBorder="0" applyAlignment="0" applyProtection="0">
      <alignment vertical="center"/>
    </xf>
    <xf numFmtId="0" fontId="10" fillId="0" borderId="0" applyProtection="0"/>
    <xf numFmtId="0" fontId="31" fillId="51" borderId="0" applyNumberFormat="0" applyBorder="0" applyAlignment="0" applyProtection="0">
      <alignment vertical="center"/>
    </xf>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27" fillId="0" borderId="0">
      <alignment vertical="center"/>
    </xf>
    <xf numFmtId="0" fontId="10" fillId="0" borderId="0"/>
    <xf numFmtId="0" fontId="10" fillId="0" borderId="0"/>
    <xf numFmtId="0" fontId="19" fillId="5" borderId="0" applyProtection="0">
      <alignment vertical="center"/>
    </xf>
    <xf numFmtId="0" fontId="10" fillId="0" borderId="0"/>
    <xf numFmtId="0" fontId="10" fillId="0" borderId="0"/>
    <xf numFmtId="0" fontId="10" fillId="0" borderId="0"/>
    <xf numFmtId="0" fontId="10" fillId="0" borderId="0"/>
    <xf numFmtId="0" fontId="36" fillId="0" borderId="24" applyNumberFormat="0" applyFill="0" applyAlignment="0" applyProtection="0">
      <alignment vertical="center"/>
    </xf>
    <xf numFmtId="0" fontId="10" fillId="0" borderId="0"/>
    <xf numFmtId="0" fontId="31" fillId="26" borderId="0" applyNumberFormat="0" applyBorder="0" applyAlignment="0" applyProtection="0">
      <alignment vertical="center"/>
    </xf>
    <xf numFmtId="0" fontId="96" fillId="0" borderId="0">
      <alignment vertical="center"/>
    </xf>
    <xf numFmtId="0" fontId="31" fillId="26" borderId="0" applyNumberFormat="0" applyBorder="0" applyAlignment="0" applyProtection="0">
      <alignment vertical="center"/>
    </xf>
    <xf numFmtId="0" fontId="10" fillId="0" borderId="0"/>
    <xf numFmtId="0" fontId="10" fillId="0" borderId="0"/>
    <xf numFmtId="0" fontId="10" fillId="0" borderId="0"/>
    <xf numFmtId="0" fontId="27" fillId="0" borderId="0"/>
    <xf numFmtId="0" fontId="10" fillId="0" borderId="0"/>
    <xf numFmtId="0" fontId="10" fillId="0" borderId="0"/>
    <xf numFmtId="0" fontId="18" fillId="9" borderId="16" applyNumberFormat="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20" fillId="0" borderId="0">
      <alignment vertical="center"/>
    </xf>
    <xf numFmtId="0" fontId="10" fillId="0" borderId="0"/>
    <xf numFmtId="0" fontId="10" fillId="0" borderId="0"/>
    <xf numFmtId="0" fontId="10" fillId="0" borderId="0"/>
    <xf numFmtId="0" fontId="10" fillId="0" borderId="0"/>
    <xf numFmtId="0" fontId="10" fillId="23" borderId="23" applyNumberFormat="0" applyFont="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23" applyNumberFormat="0" applyFont="0" applyAlignment="0" applyProtection="0">
      <alignment vertical="center"/>
    </xf>
    <xf numFmtId="0" fontId="26" fillId="42" borderId="19" applyNumberFormat="0" applyAlignment="0" applyProtection="0">
      <alignment vertical="center"/>
    </xf>
    <xf numFmtId="0" fontId="53" fillId="25" borderId="0" applyNumberFormat="0" applyBorder="0" applyAlignment="0" applyProtection="0">
      <alignment vertical="center"/>
    </xf>
    <xf numFmtId="0" fontId="10" fillId="0" borderId="0"/>
    <xf numFmtId="0" fontId="26" fillId="42" borderId="19" applyNumberFormat="0" applyAlignment="0" applyProtection="0">
      <alignment vertical="center"/>
    </xf>
    <xf numFmtId="0" fontId="10" fillId="0" borderId="0"/>
    <xf numFmtId="0" fontId="10" fillId="0" borderId="0"/>
    <xf numFmtId="0" fontId="27" fillId="0" borderId="0">
      <alignment vertical="center"/>
    </xf>
    <xf numFmtId="0" fontId="27"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34" fillId="0" borderId="0" applyNumberFormat="0" applyFill="0" applyBorder="0" applyAlignment="0" applyProtection="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23" applyNumberFormat="0" applyFont="0" applyAlignment="0" applyProtection="0">
      <alignment vertical="center"/>
    </xf>
    <xf numFmtId="0" fontId="26" fillId="42" borderId="19" applyNumberFormat="0" applyAlignment="0" applyProtection="0">
      <alignment vertical="center"/>
    </xf>
    <xf numFmtId="0" fontId="53" fillId="25" borderId="0" applyNumberFormat="0" applyBorder="0" applyAlignment="0" applyProtection="0">
      <alignment vertical="center"/>
    </xf>
    <xf numFmtId="0" fontId="8" fillId="0" borderId="0"/>
    <xf numFmtId="0" fontId="10" fillId="0" borderId="0"/>
    <xf numFmtId="0" fontId="42" fillId="5" borderId="18" applyNumberFormat="0" applyAlignment="0" applyProtection="0">
      <alignment vertical="center"/>
    </xf>
    <xf numFmtId="0" fontId="20" fillId="0" borderId="0">
      <alignment vertical="center"/>
    </xf>
    <xf numFmtId="0" fontId="42" fillId="5" borderId="18" applyNumberFormat="0" applyAlignment="0" applyProtection="0">
      <alignment vertical="center"/>
    </xf>
    <xf numFmtId="0" fontId="20" fillId="0" borderId="0">
      <alignment vertical="center"/>
    </xf>
    <xf numFmtId="0" fontId="10" fillId="0" borderId="0"/>
    <xf numFmtId="0" fontId="20" fillId="0" borderId="0" applyProtection="0">
      <alignment vertical="center"/>
    </xf>
    <xf numFmtId="0" fontId="20" fillId="0" borderId="0" applyNumberFormat="0" applyFont="0" applyFill="0" applyBorder="0" applyAlignment="0" applyProtection="0"/>
    <xf numFmtId="0" fontId="10" fillId="0" borderId="0"/>
    <xf numFmtId="0" fontId="53" fillId="25"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7" fillId="25" borderId="0" applyNumberFormat="0" applyBorder="0" applyAlignment="0" applyProtection="0">
      <alignment vertical="center"/>
    </xf>
    <xf numFmtId="0" fontId="10" fillId="0" borderId="0">
      <alignment vertical="center"/>
    </xf>
    <xf numFmtId="0" fontId="34"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6" fillId="0" borderId="24" applyNumberFormat="0" applyFill="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23" applyNumberFormat="0" applyFont="0" applyAlignment="0" applyProtection="0">
      <alignment vertical="center"/>
    </xf>
    <xf numFmtId="0" fontId="53" fillId="25" borderId="0" applyNumberFormat="0" applyBorder="0" applyAlignment="0" applyProtection="0">
      <alignment vertical="center"/>
    </xf>
    <xf numFmtId="0" fontId="10" fillId="0" borderId="0">
      <alignment vertical="center"/>
    </xf>
    <xf numFmtId="0" fontId="78"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34" fillId="0" borderId="0" applyNumberFormat="0" applyFill="0" applyBorder="0" applyAlignment="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4" fillId="0" borderId="0" applyNumberFormat="0" applyFill="0" applyBorder="0" applyAlignment="0" applyProtection="0">
      <alignment vertical="center"/>
    </xf>
    <xf numFmtId="0" fontId="10" fillId="0" borderId="0"/>
    <xf numFmtId="0" fontId="10" fillId="0" borderId="0"/>
    <xf numFmtId="0" fontId="10" fillId="0" borderId="0"/>
    <xf numFmtId="0" fontId="10" fillId="23" borderId="23" applyNumberFormat="0" applyFont="0" applyAlignment="0" applyProtection="0">
      <alignment vertical="center"/>
    </xf>
    <xf numFmtId="0" fontId="10" fillId="0" borderId="0">
      <alignment vertical="center"/>
    </xf>
    <xf numFmtId="0" fontId="10" fillId="0" borderId="0">
      <alignment vertical="center"/>
    </xf>
    <xf numFmtId="0" fontId="10" fillId="23" borderId="23" applyNumberFormat="0" applyFont="0" applyAlignment="0" applyProtection="0">
      <alignment vertical="center"/>
    </xf>
    <xf numFmtId="0" fontId="10" fillId="0" borderId="0"/>
    <xf numFmtId="0" fontId="10" fillId="0" borderId="0">
      <alignment vertical="center"/>
    </xf>
    <xf numFmtId="0" fontId="10" fillId="23" borderId="23" applyNumberFormat="0" applyFont="0" applyAlignment="0" applyProtection="0">
      <alignment vertical="center"/>
    </xf>
    <xf numFmtId="0" fontId="53" fillId="25" borderId="0" applyNumberFormat="0" applyBorder="0" applyAlignment="0" applyProtection="0">
      <alignment vertical="center"/>
    </xf>
    <xf numFmtId="0" fontId="78" fillId="0" borderId="0">
      <alignment vertical="center"/>
    </xf>
    <xf numFmtId="0" fontId="2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23" fillId="16" borderId="18" applyNumberFormat="0" applyAlignment="0" applyProtection="0">
      <alignment vertical="center"/>
    </xf>
    <xf numFmtId="0" fontId="10" fillId="0" borderId="0"/>
    <xf numFmtId="0" fontId="10" fillId="0" borderId="0"/>
    <xf numFmtId="0" fontId="77" fillId="6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10" fillId="0" borderId="0"/>
    <xf numFmtId="0" fontId="10" fillId="0" borderId="0"/>
    <xf numFmtId="0" fontId="10" fillId="0" borderId="0"/>
    <xf numFmtId="0" fontId="10" fillId="0" borderId="0"/>
    <xf numFmtId="0" fontId="10" fillId="0" borderId="0"/>
    <xf numFmtId="0" fontId="31" fillId="26" borderId="0" applyNumberFormat="0" applyBorder="0" applyAlignment="0" applyProtection="0">
      <alignment vertical="center"/>
    </xf>
    <xf numFmtId="0" fontId="10" fillId="0" borderId="0"/>
    <xf numFmtId="0" fontId="10" fillId="23" borderId="23" applyNumberFormat="0" applyFont="0" applyAlignment="0" applyProtection="0">
      <alignment vertical="center"/>
    </xf>
    <xf numFmtId="0" fontId="0" fillId="0" borderId="0" applyNumberFormat="0" applyFont="0" applyFill="0" applyBorder="0" applyAlignment="0" applyProtection="0"/>
    <xf numFmtId="0" fontId="36" fillId="0" borderId="24" applyNumberFormat="0" applyFill="0" applyAlignment="0" applyProtection="0">
      <alignment vertical="center"/>
    </xf>
    <xf numFmtId="0" fontId="10" fillId="0" borderId="0">
      <alignment vertical="center"/>
    </xf>
    <xf numFmtId="0" fontId="36" fillId="0" borderId="24" applyNumberFormat="0" applyFill="0" applyAlignment="0" applyProtection="0">
      <alignment vertical="center"/>
    </xf>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19" fillId="34"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31" fillId="34"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53" fillId="25" borderId="0" applyNumberFormat="0" applyBorder="0" applyAlignment="0" applyProtection="0">
      <alignment vertical="center"/>
    </xf>
    <xf numFmtId="0" fontId="18" fillId="9" borderId="16" applyNumberFormat="0" applyAlignment="0" applyProtection="0">
      <alignment vertical="center"/>
    </xf>
    <xf numFmtId="0" fontId="98" fillId="25" borderId="0" applyNumberFormat="0" applyBorder="0" applyAlignment="0" applyProtection="0">
      <alignment vertical="center"/>
    </xf>
    <xf numFmtId="0" fontId="18" fillId="9" borderId="16" applyNumberFormat="0" applyAlignment="0" applyProtection="0">
      <alignment vertical="center"/>
    </xf>
    <xf numFmtId="0" fontId="98" fillId="25" borderId="0" applyNumberFormat="0" applyBorder="0" applyAlignment="0" applyProtection="0">
      <alignment vertical="center"/>
    </xf>
    <xf numFmtId="0" fontId="10" fillId="23" borderId="23" applyNumberFormat="0" applyFont="0" applyAlignment="0" applyProtection="0">
      <alignment vertical="center"/>
    </xf>
    <xf numFmtId="0" fontId="98" fillId="25" borderId="0" applyNumberFormat="0" applyBorder="0" applyAlignment="0" applyProtection="0">
      <alignment vertical="center"/>
    </xf>
    <xf numFmtId="0" fontId="98" fillId="25" borderId="0" applyNumberFormat="0" applyBorder="0" applyAlignment="0" applyProtection="0">
      <alignment vertical="center"/>
    </xf>
    <xf numFmtId="0" fontId="53" fillId="25" borderId="0" applyNumberFormat="0" applyBorder="0" applyAlignment="0" applyProtection="0">
      <alignment vertical="center"/>
    </xf>
    <xf numFmtId="0" fontId="31" fillId="26" borderId="0" applyNumberFormat="0" applyBorder="0" applyAlignment="0" applyProtection="0">
      <alignment vertical="center"/>
    </xf>
    <xf numFmtId="0" fontId="53" fillId="25" borderId="0" applyNumberFormat="0" applyBorder="0" applyAlignment="0" applyProtection="0">
      <alignment vertical="center"/>
    </xf>
    <xf numFmtId="0" fontId="67" fillId="25" borderId="0" applyNumberFormat="0" applyBorder="0" applyAlignment="0" applyProtection="0">
      <alignment vertical="center"/>
    </xf>
    <xf numFmtId="0" fontId="98" fillId="25" borderId="0" applyNumberFormat="0" applyBorder="0" applyAlignment="0" applyProtection="0"/>
    <xf numFmtId="0" fontId="98" fillId="25" borderId="0" applyNumberFormat="0" applyBorder="0" applyAlignment="0" applyProtection="0"/>
    <xf numFmtId="0" fontId="98" fillId="25" borderId="0" applyNumberFormat="0" applyBorder="0" applyAlignment="0" applyProtection="0"/>
    <xf numFmtId="0" fontId="98" fillId="25" borderId="0" applyNumberFormat="0" applyBorder="0" applyAlignment="0" applyProtection="0"/>
    <xf numFmtId="0" fontId="19" fillId="11" borderId="0" applyNumberFormat="0" applyBorder="0" applyAlignment="0" applyProtection="0">
      <alignment vertical="center"/>
    </xf>
    <xf numFmtId="0" fontId="35" fillId="0" borderId="21" applyNumberFormat="0" applyFill="0" applyAlignment="0" applyProtection="0">
      <alignment vertical="center"/>
    </xf>
    <xf numFmtId="0" fontId="19" fillId="11" borderId="0" applyNumberFormat="0" applyBorder="0" applyAlignment="0" applyProtection="0">
      <alignment vertical="center"/>
    </xf>
    <xf numFmtId="0" fontId="35" fillId="0" borderId="21" applyNumberFormat="0" applyFill="0" applyAlignment="0" applyProtection="0">
      <alignment vertical="center"/>
    </xf>
    <xf numFmtId="0" fontId="19" fillId="11" borderId="0" applyNumberFormat="0" applyBorder="0" applyAlignment="0" applyProtection="0">
      <alignment vertical="center"/>
    </xf>
    <xf numFmtId="0" fontId="35" fillId="0" borderId="21" applyNumberFormat="0" applyFill="0" applyAlignment="0" applyProtection="0">
      <alignment vertical="center"/>
    </xf>
    <xf numFmtId="0" fontId="19" fillId="11" borderId="0" applyNumberFormat="0" applyBorder="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4"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40"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41" applyNumberFormat="0" applyFill="0" applyAlignment="0" applyProtection="0">
      <alignment vertical="center"/>
    </xf>
    <xf numFmtId="0" fontId="35" fillId="0" borderId="41" applyNumberFormat="0" applyFill="0" applyAlignment="0" applyProtection="0">
      <alignment vertical="center"/>
    </xf>
    <xf numFmtId="0" fontId="35" fillId="0" borderId="41" applyNumberFormat="0" applyFill="0" applyAlignment="0" applyProtection="0">
      <alignment vertical="center"/>
    </xf>
    <xf numFmtId="0" fontId="35" fillId="0" borderId="41" applyNumberFormat="0" applyFill="0" applyAlignment="0" applyProtection="0">
      <alignment vertical="center"/>
    </xf>
    <xf numFmtId="0" fontId="35" fillId="0" borderId="4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99" fillId="42"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19" fillId="19" borderId="0" applyNumberFormat="0" applyBorder="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42" borderId="18" applyNumberFormat="0" applyAlignment="0" applyProtection="0">
      <alignment vertical="center"/>
    </xf>
    <xf numFmtId="0" fontId="42" fillId="42" borderId="18" applyNumberFormat="0" applyAlignment="0" applyProtection="0">
      <alignment vertical="center"/>
    </xf>
    <xf numFmtId="0" fontId="42" fillId="42" borderId="18" applyNumberFormat="0" applyAlignment="0" applyProtection="0">
      <alignment vertical="center"/>
    </xf>
    <xf numFmtId="0" fontId="42" fillId="42"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42" fillId="5" borderId="18"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83" fillId="9" borderId="16" applyNumberFormat="0" applyAlignment="0" applyProtection="0">
      <alignment vertical="center"/>
    </xf>
    <xf numFmtId="0" fontId="83" fillId="9" borderId="16" applyNumberFormat="0" applyAlignment="0" applyProtection="0">
      <alignment vertical="center"/>
    </xf>
    <xf numFmtId="0" fontId="83"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18" fillId="9" borderId="16" applyNumberFormat="0" applyAlignment="0" applyProtection="0">
      <alignment vertical="center"/>
    </xf>
    <xf numFmtId="0" fontId="71" fillId="0" borderId="0" applyNumberFormat="0" applyFill="0" applyBorder="0" applyAlignment="0" applyProtection="0">
      <alignment vertical="center"/>
    </xf>
    <xf numFmtId="0" fontId="19" fillId="19"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82" fillId="0" borderId="37" applyNumberFormat="0" applyFill="0" applyProtection="0">
      <alignment horizontal="left"/>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2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24"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100"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87" fillId="0" borderId="0"/>
    <xf numFmtId="0" fontId="23" fillId="16" borderId="18" applyNumberFormat="0" applyAlignment="0" applyProtection="0">
      <alignment vertical="center"/>
    </xf>
    <xf numFmtId="41" fontId="10" fillId="0" borderId="0" applyFont="0" applyFill="0" applyBorder="0" applyAlignment="0" applyProtection="0"/>
    <xf numFmtId="4"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81" fontId="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0" fontId="20" fillId="0" borderId="0" applyFont="0" applyFill="0" applyBorder="0" applyAlignment="0" applyProtection="0">
      <alignment vertical="center"/>
    </xf>
    <xf numFmtId="43" fontId="20" fillId="0" borderId="0" applyFont="0" applyFill="0" applyBorder="0" applyAlignment="0" applyProtection="0">
      <alignment vertical="center"/>
    </xf>
    <xf numFmtId="183" fontId="10" fillId="0" borderId="0" applyFont="0" applyFill="0" applyBorder="0" applyAlignment="0" applyProtection="0">
      <alignment vertical="center"/>
    </xf>
    <xf numFmtId="0" fontId="23" fillId="16" borderId="18" applyNumberFormat="0" applyAlignment="0" applyProtection="0">
      <alignment vertical="center"/>
    </xf>
    <xf numFmtId="41" fontId="10" fillId="0" borderId="0" applyFont="0" applyFill="0" applyBorder="0" applyAlignment="0" applyProtection="0"/>
    <xf numFmtId="0" fontId="23" fillId="16" borderId="18" applyNumberFormat="0" applyAlignment="0" applyProtection="0">
      <alignment vertical="center"/>
    </xf>
    <xf numFmtId="41" fontId="10" fillId="0" borderId="0" applyFont="0" applyFill="0" applyBorder="0" applyAlignment="0" applyProtection="0"/>
    <xf numFmtId="41" fontId="10" fillId="0" borderId="0" applyFont="0" applyFill="0" applyBorder="0" applyAlignment="0" applyProtection="0"/>
    <xf numFmtId="0" fontId="23" fillId="16" borderId="18" applyNumberFormat="0" applyAlignment="0" applyProtection="0">
      <alignment vertical="center"/>
    </xf>
    <xf numFmtId="41" fontId="10" fillId="0" borderId="0" applyFont="0" applyFill="0" applyBorder="0" applyAlignment="0" applyProtection="0"/>
    <xf numFmtId="0" fontId="23" fillId="16" borderId="18" applyNumberFormat="0" applyAlignment="0" applyProtection="0">
      <alignment vertical="center"/>
    </xf>
    <xf numFmtId="41" fontId="27" fillId="0" borderId="0" applyFont="0" applyFill="0" applyBorder="0" applyAlignment="0" applyProtection="0">
      <alignment vertical="center"/>
    </xf>
    <xf numFmtId="185"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alignment vertical="center"/>
    </xf>
    <xf numFmtId="0" fontId="77" fillId="67" borderId="0" applyNumberFormat="0" applyBorder="0" applyAlignment="0" applyProtection="0"/>
    <xf numFmtId="0" fontId="77" fillId="65" borderId="0" applyNumberFormat="0" applyBorder="0" applyAlignment="0" applyProtection="0"/>
    <xf numFmtId="0" fontId="77" fillId="65"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19" fillId="61"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3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1" fillId="2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46"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31"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6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4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3" fillId="16" borderId="18" applyNumberFormat="0" applyAlignment="0" applyProtection="0">
      <alignment vertical="center"/>
    </xf>
    <xf numFmtId="0" fontId="19" fillId="11" borderId="0" applyNumberFormat="0" applyBorder="0" applyAlignment="0" applyProtection="0">
      <alignment vertical="center"/>
    </xf>
    <xf numFmtId="0" fontId="23" fillId="16" borderId="18" applyNumberFormat="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0" fillId="0" borderId="4" applyNumberFormat="0" applyFill="0" applyProtection="0">
      <alignment horizontal="left"/>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42"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6" fillId="5" borderId="19"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0" fontId="23" fillId="16" borderId="18" applyNumberFormat="0" applyAlignment="0" applyProtection="0">
      <alignment vertical="center"/>
    </xf>
    <xf numFmtId="1" fontId="0" fillId="0" borderId="37" applyFill="0" applyProtection="0">
      <alignment horizontal="center"/>
    </xf>
    <xf numFmtId="0" fontId="87" fillId="0" borderId="0"/>
    <xf numFmtId="43" fontId="10" fillId="0" borderId="0" applyFont="0" applyFill="0" applyBorder="0" applyAlignment="0" applyProtection="0"/>
    <xf numFmtId="41" fontId="10" fillId="0" borderId="0" applyFont="0" applyFill="0" applyBorder="0" applyAlignment="0" applyProtection="0"/>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xf numFmtId="0" fontId="10" fillId="23" borderId="23" applyNumberFormat="0" applyFont="0" applyAlignment="0" applyProtection="0">
      <alignment vertical="center"/>
    </xf>
  </cellStyleXfs>
  <cellXfs count="195">
    <xf numFmtId="0" fontId="0" fillId="0" borderId="0" xfId="0"/>
    <xf numFmtId="0" fontId="1" fillId="0" borderId="0" xfId="0" applyFont="1" applyAlignment="1">
      <alignment horizontal="center"/>
    </xf>
    <xf numFmtId="0" fontId="2" fillId="0" borderId="0" xfId="0" applyFont="1"/>
    <xf numFmtId="0" fontId="2" fillId="0" borderId="0" xfId="0" applyFont="1" applyBorder="1"/>
    <xf numFmtId="0" fontId="2" fillId="0" borderId="0" xfId="0" applyNumberFormat="1" applyFont="1" applyFill="1" applyBorder="1" applyAlignment="1" applyProtection="1">
      <alignment horizontal="right" vertical="center"/>
    </xf>
    <xf numFmtId="0" fontId="2" fillId="0" borderId="0" xfId="0" applyFont="1" applyBorder="1" applyAlignment="1">
      <alignment horizontal="center"/>
    </xf>
    <xf numFmtId="0" fontId="3" fillId="0" borderId="1" xfId="0" applyNumberFormat="1" applyFont="1" applyFill="1" applyBorder="1" applyAlignment="1" applyProtection="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NumberFormat="1" applyFont="1" applyFill="1" applyBorder="1" applyAlignment="1" applyProtection="1">
      <alignment horizontal="center" vertical="center" wrapText="1"/>
    </xf>
    <xf numFmtId="189" fontId="3" fillId="0" borderId="4" xfId="0" applyNumberFormat="1" applyFont="1" applyBorder="1" applyAlignment="1">
      <alignment horizontal="center"/>
    </xf>
    <xf numFmtId="0" fontId="3" fillId="0" borderId="4" xfId="0" applyFont="1" applyBorder="1" applyAlignment="1">
      <alignment horizontal="center"/>
    </xf>
    <xf numFmtId="189" fontId="2" fillId="0" borderId="1" xfId="0" applyNumberFormat="1" applyFont="1" applyBorder="1" applyAlignment="1">
      <alignment horizontal="center"/>
    </xf>
    <xf numFmtId="0" fontId="4" fillId="2" borderId="5" xfId="0" applyFont="1" applyFill="1" applyBorder="1" applyAlignment="1">
      <alignment horizontal="center" vertical="center" wrapText="1"/>
    </xf>
    <xf numFmtId="4" fontId="4" fillId="2" borderId="5" xfId="0" applyNumberFormat="1" applyFont="1" applyFill="1" applyBorder="1" applyAlignment="1">
      <alignment horizontal="center"/>
    </xf>
    <xf numFmtId="0" fontId="4" fillId="2" borderId="5" xfId="0" applyFont="1" applyFill="1" applyBorder="1" applyAlignment="1">
      <alignment horizontal="center"/>
    </xf>
    <xf numFmtId="189" fontId="2" fillId="0" borderId="3" xfId="0" applyNumberFormat="1" applyFont="1" applyFill="1" applyBorder="1" applyAlignment="1" applyProtection="1">
      <alignment horizontal="center" vertical="center" wrapText="1"/>
    </xf>
    <xf numFmtId="189" fontId="2" fillId="0" borderId="2" xfId="0" applyNumberFormat="1" applyFont="1" applyBorder="1" applyAlignment="1">
      <alignment horizontal="center"/>
    </xf>
    <xf numFmtId="189" fontId="2" fillId="0" borderId="1" xfId="0" applyNumberFormat="1" applyFont="1" applyFill="1" applyBorder="1" applyAlignment="1" applyProtection="1">
      <alignment horizontal="center" vertical="center"/>
    </xf>
    <xf numFmtId="189" fontId="2" fillId="0" borderId="6" xfId="0" applyNumberFormat="1" applyFont="1" applyBorder="1" applyAlignment="1">
      <alignment horizontal="center"/>
    </xf>
    <xf numFmtId="189" fontId="2" fillId="0" borderId="7" xfId="0" applyNumberFormat="1" applyFont="1" applyBorder="1" applyAlignment="1">
      <alignment horizontal="center"/>
    </xf>
    <xf numFmtId="189" fontId="2" fillId="0" borderId="1" xfId="0" applyNumberFormat="1" applyFont="1" applyFill="1" applyBorder="1" applyAlignment="1" applyProtection="1">
      <alignment horizontal="center" vertical="center" wrapText="1"/>
    </xf>
    <xf numFmtId="189" fontId="2" fillId="0" borderId="1" xfId="0" applyNumberFormat="1" applyFont="1" applyBorder="1"/>
    <xf numFmtId="0" fontId="2" fillId="0" borderId="0" xfId="0" applyFont="1" applyFill="1"/>
    <xf numFmtId="0" fontId="0" fillId="0" borderId="0" xfId="0" applyFill="1"/>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0" fontId="5" fillId="0" borderId="8" xfId="0" applyFont="1" applyFill="1" applyBorder="1" applyAlignment="1">
      <alignment horizontal="right" vertical="center"/>
    </xf>
    <xf numFmtId="0" fontId="5" fillId="0" borderId="8" xfId="0" applyFont="1" applyFill="1" applyBorder="1" applyAlignment="1">
      <alignment vertical="center"/>
    </xf>
    <xf numFmtId="0" fontId="3" fillId="0" borderId="1" xfId="0" applyFont="1" applyFill="1" applyBorder="1" applyAlignment="1">
      <alignment horizontal="center" vertical="center"/>
    </xf>
    <xf numFmtId="199" fontId="3"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89" fontId="2" fillId="3" borderId="1" xfId="0" applyNumberFormat="1" applyFont="1" applyFill="1" applyBorder="1" applyAlignment="1">
      <alignment horizontal="right" vertical="center"/>
    </xf>
    <xf numFmtId="199" fontId="6" fillId="0" borderId="1" xfId="0" applyNumberFormat="1" applyFont="1" applyFill="1" applyBorder="1" applyAlignment="1" applyProtection="1">
      <alignment vertical="center"/>
    </xf>
    <xf numFmtId="189" fontId="7" fillId="0" borderId="1" xfId="0" applyNumberFormat="1" applyFont="1" applyFill="1" applyBorder="1" applyAlignment="1">
      <alignment vertical="center"/>
    </xf>
    <xf numFmtId="189" fontId="7" fillId="3" borderId="1" xfId="0" applyNumberFormat="1" applyFont="1" applyFill="1" applyBorder="1" applyAlignment="1">
      <alignment horizontal="left" vertical="center"/>
    </xf>
    <xf numFmtId="0" fontId="8" fillId="3" borderId="1" xfId="0" applyNumberFormat="1" applyFont="1" applyFill="1" applyBorder="1" applyAlignment="1" applyProtection="1">
      <alignment vertical="center"/>
    </xf>
    <xf numFmtId="189" fontId="2" fillId="0" borderId="1" xfId="0" applyNumberFormat="1" applyFont="1" applyFill="1" applyBorder="1" applyAlignment="1">
      <alignment horizontal="center" vertical="center"/>
    </xf>
    <xf numFmtId="0" fontId="2" fillId="0" borderId="1" xfId="0" applyFont="1" applyFill="1" applyBorder="1" applyAlignment="1"/>
    <xf numFmtId="189" fontId="2" fillId="0" borderId="1" xfId="0" applyNumberFormat="1" applyFont="1" applyFill="1" applyBorder="1" applyAlignment="1">
      <alignment horizontal="right" vertical="center"/>
    </xf>
    <xf numFmtId="189" fontId="7" fillId="0" borderId="1" xfId="0" applyNumberFormat="1" applyFont="1" applyFill="1" applyBorder="1" applyAlignment="1">
      <alignment horizontal="left" vertical="center"/>
    </xf>
    <xf numFmtId="0" fontId="8" fillId="0" borderId="1" xfId="0" applyNumberFormat="1" applyFont="1" applyFill="1" applyBorder="1" applyAlignment="1" applyProtection="1">
      <alignment vertical="center"/>
    </xf>
    <xf numFmtId="189" fontId="9" fillId="0" borderId="1" xfId="0" applyNumberFormat="1" applyFont="1" applyFill="1" applyBorder="1" applyAlignment="1">
      <alignment horizontal="center" vertical="center"/>
    </xf>
    <xf numFmtId="189" fontId="2" fillId="4" borderId="1" xfId="0" applyNumberFormat="1" applyFont="1" applyFill="1" applyBorder="1" applyAlignment="1">
      <alignment horizontal="center" vertical="center"/>
    </xf>
    <xf numFmtId="189" fontId="9" fillId="0" borderId="1" xfId="0" applyNumberFormat="1" applyFont="1" applyFill="1" applyBorder="1" applyAlignment="1">
      <alignment horizontal="left" vertical="center"/>
    </xf>
    <xf numFmtId="189" fontId="2" fillId="3" borderId="1" xfId="0" applyNumberFormat="1" applyFont="1" applyFill="1" applyBorder="1" applyAlignment="1">
      <alignment horizontal="center" vertical="center"/>
    </xf>
    <xf numFmtId="189" fontId="7" fillId="3" borderId="1" xfId="0" applyNumberFormat="1" applyFont="1" applyFill="1" applyBorder="1" applyAlignment="1">
      <alignment vertical="center"/>
    </xf>
    <xf numFmtId="189" fontId="7" fillId="4" borderId="1" xfId="0" applyNumberFormat="1" applyFont="1" applyFill="1" applyBorder="1" applyAlignment="1">
      <alignment horizontal="center" vertical="center"/>
    </xf>
    <xf numFmtId="199" fontId="9" fillId="0" borderId="1" xfId="0" applyNumberFormat="1" applyFont="1" applyFill="1" applyBorder="1" applyAlignment="1" applyProtection="1">
      <alignment vertical="center"/>
    </xf>
    <xf numFmtId="0" fontId="8" fillId="0" borderId="1" xfId="0" applyFont="1" applyFill="1" applyBorder="1" applyAlignment="1">
      <alignment vertical="center"/>
    </xf>
    <xf numFmtId="199" fontId="7"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horizontal="left" vertical="center" indent="1"/>
    </xf>
    <xf numFmtId="0" fontId="7" fillId="0" borderId="1" xfId="0" applyFont="1" applyFill="1" applyBorder="1"/>
    <xf numFmtId="189" fontId="7" fillId="0" borderId="1" xfId="0" applyNumberFormat="1" applyFont="1" applyFill="1" applyBorder="1"/>
    <xf numFmtId="189" fontId="2" fillId="4" borderId="1" xfId="0" applyNumberFormat="1" applyFont="1" applyFill="1" applyBorder="1" applyAlignment="1">
      <alignment horizontal="center"/>
    </xf>
    <xf numFmtId="0" fontId="6" fillId="0" borderId="1" xfId="0" applyFont="1" applyFill="1" applyBorder="1" applyAlignment="1">
      <alignment horizontal="center" vertical="center"/>
    </xf>
    <xf numFmtId="199" fontId="6" fillId="0" borderId="1"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3" fillId="0" borderId="2" xfId="0" applyFont="1" applyFill="1" applyBorder="1" applyAlignment="1">
      <alignment horizontal="center" vertical="center"/>
    </xf>
    <xf numFmtId="0" fontId="2" fillId="0" borderId="1" xfId="0" applyFont="1" applyFill="1" applyBorder="1" applyAlignment="1">
      <alignment horizontal="left" vertical="center"/>
    </xf>
    <xf numFmtId="199" fontId="2" fillId="0" borderId="9" xfId="0" applyNumberFormat="1" applyFont="1" applyFill="1" applyBorder="1" applyAlignment="1">
      <alignment horizontal="right" vertical="center"/>
    </xf>
    <xf numFmtId="199" fontId="2" fillId="4" borderId="9" xfId="0" applyNumberFormat="1" applyFont="1" applyFill="1" applyBorder="1" applyAlignment="1">
      <alignment horizontal="right" vertical="center"/>
    </xf>
    <xf numFmtId="199" fontId="2" fillId="0" borderId="9" xfId="0" applyNumberFormat="1" applyFont="1" applyFill="1" applyBorder="1" applyAlignment="1">
      <alignment horizontal="center" vertical="center"/>
    </xf>
    <xf numFmtId="0" fontId="2" fillId="3" borderId="0" xfId="2055" applyFont="1" applyFill="1"/>
    <xf numFmtId="0" fontId="0" fillId="3" borderId="0" xfId="0" applyFill="1" applyAlignment="1">
      <alignment wrapText="1"/>
    </xf>
    <xf numFmtId="0" fontId="0" fillId="3" borderId="0" xfId="0" applyFill="1"/>
    <xf numFmtId="0" fontId="10" fillId="3" borderId="0" xfId="2055" applyFill="1"/>
    <xf numFmtId="0" fontId="1" fillId="3" borderId="0" xfId="2055" applyNumberFormat="1" applyFont="1" applyFill="1" applyAlignment="1" applyProtection="1">
      <alignment horizontal="center" vertical="center"/>
    </xf>
    <xf numFmtId="0" fontId="2" fillId="3" borderId="0" xfId="2055" applyNumberFormat="1" applyFont="1" applyFill="1" applyAlignment="1" applyProtection="1">
      <alignment vertical="center"/>
    </xf>
    <xf numFmtId="0" fontId="2" fillId="3" borderId="10" xfId="2055" applyNumberFormat="1" applyFont="1" applyFill="1" applyBorder="1" applyAlignment="1" applyProtection="1">
      <alignment vertical="center"/>
    </xf>
    <xf numFmtId="0" fontId="3" fillId="3" borderId="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left" vertical="center" wrapText="1"/>
    </xf>
    <xf numFmtId="0" fontId="2" fillId="3" borderId="1"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vertical="center"/>
    </xf>
    <xf numFmtId="0" fontId="11" fillId="3" borderId="1" xfId="0" applyNumberFormat="1" applyFont="1" applyFill="1" applyBorder="1" applyAlignment="1" applyProtection="1">
      <alignment horizontal="center" vertical="center" wrapText="1"/>
    </xf>
    <xf numFmtId="0" fontId="3" fillId="3" borderId="6" xfId="0" applyNumberFormat="1" applyFont="1" applyFill="1" applyBorder="1" applyAlignment="1" applyProtection="1">
      <alignment horizontal="center" vertical="center" wrapText="1"/>
    </xf>
    <xf numFmtId="0" fontId="3" fillId="3" borderId="11" xfId="0" applyNumberFormat="1" applyFont="1" applyFill="1" applyBorder="1" applyAlignment="1" applyProtection="1">
      <alignment horizontal="center" vertical="center" wrapText="1"/>
    </xf>
    <xf numFmtId="0" fontId="3" fillId="3" borderId="4" xfId="0" applyNumberFormat="1" applyFont="1" applyFill="1" applyBorder="1" applyAlignment="1" applyProtection="1">
      <alignment horizontal="center" vertical="center" wrapText="1"/>
    </xf>
    <xf numFmtId="0" fontId="0" fillId="0" borderId="0" xfId="0" applyBorder="1"/>
    <xf numFmtId="0" fontId="0" fillId="0" borderId="0" xfId="0" applyBorder="1" applyAlignment="1">
      <alignment vertical="center"/>
    </xf>
    <xf numFmtId="0" fontId="12" fillId="0" borderId="0" xfId="0" applyNumberFormat="1" applyFont="1" applyFill="1" applyBorder="1" applyAlignment="1" applyProtection="1">
      <alignment horizontal="center" vertical="center"/>
    </xf>
    <xf numFmtId="0" fontId="2" fillId="0" borderId="0" xfId="2055" applyFont="1" applyFill="1"/>
    <xf numFmtId="0" fontId="2" fillId="0" borderId="0" xfId="2055" applyFont="1"/>
    <xf numFmtId="0" fontId="10" fillId="0" borderId="0" xfId="2055" applyFill="1"/>
    <xf numFmtId="199" fontId="10" fillId="0" borderId="0" xfId="2055" applyNumberFormat="1"/>
    <xf numFmtId="0" fontId="10" fillId="0" borderId="0" xfId="2055"/>
    <xf numFmtId="0" fontId="1" fillId="0" borderId="0" xfId="2055" applyNumberFormat="1" applyFont="1" applyFill="1" applyAlignment="1" applyProtection="1">
      <alignment horizontal="center" vertical="center"/>
    </xf>
    <xf numFmtId="0" fontId="13" fillId="0" borderId="0" xfId="0" applyFont="1" applyFill="1" applyBorder="1" applyAlignment="1">
      <alignment horizontal="left" vertical="center"/>
    </xf>
    <xf numFmtId="199" fontId="2" fillId="0" borderId="0" xfId="0" applyNumberFormat="1" applyFont="1" applyFill="1" applyBorder="1" applyAlignment="1">
      <alignment horizontal="right" vertical="center"/>
    </xf>
    <xf numFmtId="0" fontId="5" fillId="0" borderId="8" xfId="0" applyFont="1" applyFill="1" applyBorder="1" applyAlignment="1">
      <alignment horizontal="center" vertical="center"/>
    </xf>
    <xf numFmtId="199" fontId="5" fillId="0" borderId="0" xfId="0" applyNumberFormat="1" applyFont="1" applyFill="1" applyBorder="1" applyAlignment="1">
      <alignment horizontal="right" vertical="center"/>
    </xf>
    <xf numFmtId="0" fontId="3" fillId="0" borderId="1" xfId="2055" applyNumberFormat="1" applyFont="1" applyFill="1" applyBorder="1" applyAlignment="1" applyProtection="1">
      <alignment horizontal="center" vertical="center"/>
    </xf>
    <xf numFmtId="199" fontId="3" fillId="0" borderId="6" xfId="2055" applyNumberFormat="1" applyFont="1" applyFill="1" applyBorder="1" applyAlignment="1" applyProtection="1">
      <alignment horizontal="center" vertical="center"/>
    </xf>
    <xf numFmtId="0" fontId="8" fillId="5" borderId="1" xfId="0" applyNumberFormat="1" applyFont="1" applyFill="1" applyBorder="1" applyAlignment="1" applyProtection="1">
      <alignment horizontal="left" vertical="center"/>
    </xf>
    <xf numFmtId="0" fontId="14" fillId="5" borderId="12" xfId="0" applyNumberFormat="1" applyFont="1" applyFill="1" applyBorder="1" applyAlignment="1" applyProtection="1">
      <alignment horizontal="left" vertical="center"/>
    </xf>
    <xf numFmtId="3" fontId="8" fillId="6" borderId="1" xfId="0" applyNumberFormat="1" applyFont="1" applyFill="1" applyBorder="1" applyAlignment="1" applyProtection="1">
      <alignment horizontal="right" vertical="center"/>
    </xf>
    <xf numFmtId="0" fontId="8" fillId="7" borderId="13" xfId="0" applyFont="1" applyFill="1" applyBorder="1" applyAlignment="1">
      <alignment horizontal="left" vertical="center"/>
    </xf>
    <xf numFmtId="0" fontId="14" fillId="7" borderId="13" xfId="0" applyFont="1" applyFill="1" applyBorder="1" applyAlignment="1">
      <alignment horizontal="left" vertical="center"/>
    </xf>
    <xf numFmtId="3" fontId="8" fillId="6" borderId="13" xfId="0" applyNumberFormat="1" applyFont="1" applyFill="1" applyBorder="1" applyAlignment="1">
      <alignment horizontal="right" vertical="center"/>
    </xf>
    <xf numFmtId="3" fontId="8" fillId="8" borderId="13" xfId="0" applyNumberFormat="1" applyFont="1" applyFill="1" applyBorder="1" applyAlignment="1">
      <alignment horizontal="right" vertical="center"/>
    </xf>
    <xf numFmtId="0" fontId="14" fillId="7" borderId="13" xfId="0" applyFont="1" applyFill="1" applyBorder="1" applyAlignment="1">
      <alignment vertical="center"/>
    </xf>
    <xf numFmtId="0" fontId="8" fillId="7" borderId="13" xfId="0" applyFont="1" applyFill="1" applyBorder="1" applyAlignment="1">
      <alignment vertical="center"/>
    </xf>
    <xf numFmtId="0" fontId="5" fillId="2" borderId="0" xfId="0" applyFont="1" applyFill="1" applyBorder="1" applyAlignment="1">
      <alignment horizontal="right" vertical="center"/>
    </xf>
    <xf numFmtId="189" fontId="2" fillId="4" borderId="1" xfId="0" applyNumberFormat="1" applyFont="1" applyFill="1" applyBorder="1" applyAlignment="1">
      <alignment horizontal="right" vertical="center"/>
    </xf>
    <xf numFmtId="199"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indent="2"/>
    </xf>
    <xf numFmtId="189" fontId="2" fillId="0" borderId="1" xfId="0" applyNumberFormat="1" applyFont="1" applyFill="1" applyBorder="1" applyAlignment="1">
      <alignment horizontal="left" vertical="center"/>
    </xf>
    <xf numFmtId="0" fontId="2" fillId="4" borderId="1" xfId="0" applyFont="1" applyFill="1" applyBorder="1" applyAlignment="1">
      <alignment horizontal="center" vertical="center"/>
    </xf>
    <xf numFmtId="199" fontId="2" fillId="4" borderId="1" xfId="0" applyNumberFormat="1" applyFont="1" applyFill="1" applyBorder="1" applyAlignment="1">
      <alignment horizontal="center" vertical="center"/>
    </xf>
    <xf numFmtId="0" fontId="0" fillId="0" borderId="0" xfId="0" applyAlignment="1">
      <alignment vertical="center"/>
    </xf>
    <xf numFmtId="0" fontId="12" fillId="0" borderId="0" xfId="0" applyNumberFormat="1" applyFont="1" applyFill="1" applyAlignment="1" applyProtection="1">
      <alignment horizontal="center" vertical="center"/>
    </xf>
    <xf numFmtId="0" fontId="10" fillId="3" borderId="0" xfId="2055" applyFill="1" applyAlignment="1">
      <alignment wrapText="1"/>
    </xf>
    <xf numFmtId="0" fontId="2" fillId="3" borderId="0" xfId="2055" applyFont="1" applyFill="1" applyAlignment="1">
      <alignment vertical="center"/>
    </xf>
    <xf numFmtId="0" fontId="2" fillId="3" borderId="0" xfId="2055" applyFont="1" applyFill="1" applyAlignment="1">
      <alignment horizontal="right" vertical="center"/>
    </xf>
    <xf numFmtId="0" fontId="3" fillId="3" borderId="12" xfId="2055" applyNumberFormat="1" applyFont="1" applyFill="1" applyBorder="1" applyAlignment="1" applyProtection="1">
      <alignment horizontal="center" vertical="center"/>
    </xf>
    <xf numFmtId="0" fontId="3" fillId="3" borderId="1" xfId="2055" applyNumberFormat="1" applyFont="1" applyFill="1" applyBorder="1" applyAlignment="1" applyProtection="1">
      <alignment horizontal="center" vertical="center"/>
    </xf>
    <xf numFmtId="0" fontId="3" fillId="3" borderId="1" xfId="2055" applyNumberFormat="1" applyFont="1" applyFill="1" applyBorder="1" applyAlignment="1" applyProtection="1">
      <alignment horizontal="center" vertical="center" wrapText="1"/>
    </xf>
    <xf numFmtId="0" fontId="3" fillId="3" borderId="1" xfId="2055" applyNumberFormat="1" applyFont="1" applyFill="1" applyBorder="1" applyAlignment="1" applyProtection="1">
      <alignment horizontal="right" vertical="center" wrapText="1"/>
    </xf>
    <xf numFmtId="0" fontId="2" fillId="3" borderId="1" xfId="0" applyNumberFormat="1" applyFont="1" applyFill="1" applyBorder="1" applyAlignment="1" applyProtection="1">
      <alignment horizontal="left" vertical="center"/>
    </xf>
    <xf numFmtId="189" fontId="2" fillId="3" borderId="1" xfId="0" applyNumberFormat="1" applyFont="1" applyFill="1" applyBorder="1" applyAlignment="1" applyProtection="1">
      <alignment horizontal="right" vertical="center"/>
    </xf>
    <xf numFmtId="189" fontId="0" fillId="0" borderId="0" xfId="0" applyNumberFormat="1"/>
    <xf numFmtId="189" fontId="1" fillId="0" borderId="0" xfId="0" applyNumberFormat="1" applyFont="1" applyFill="1" applyBorder="1" applyAlignment="1">
      <alignment horizontal="center" vertical="center"/>
    </xf>
    <xf numFmtId="189" fontId="5" fillId="0" borderId="0" xfId="0" applyNumberFormat="1" applyFont="1" applyFill="1" applyBorder="1" applyAlignment="1">
      <alignment horizontal="right" vertical="center"/>
    </xf>
    <xf numFmtId="189" fontId="5" fillId="0" borderId="0" xfId="0" applyNumberFormat="1" applyFont="1" applyFill="1" applyBorder="1" applyAlignment="1">
      <alignment horizontal="center" vertical="center"/>
    </xf>
    <xf numFmtId="0" fontId="14" fillId="5" borderId="1" xfId="0" applyNumberFormat="1" applyFont="1" applyFill="1" applyBorder="1" applyAlignment="1" applyProtection="1">
      <alignment horizontal="center" vertical="center"/>
    </xf>
    <xf numFmtId="189" fontId="14" fillId="5" borderId="6" xfId="0" applyNumberFormat="1" applyFont="1" applyFill="1" applyBorder="1" applyAlignment="1" applyProtection="1">
      <alignment horizontal="center" vertical="center"/>
    </xf>
    <xf numFmtId="189" fontId="3" fillId="5" borderId="1" xfId="0" applyNumberFormat="1" applyFont="1" applyFill="1" applyBorder="1" applyAlignment="1" applyProtection="1">
      <alignment horizontal="center" vertical="center"/>
    </xf>
    <xf numFmtId="0" fontId="8" fillId="5" borderId="2" xfId="0" applyNumberFormat="1" applyFont="1" applyFill="1" applyBorder="1" applyAlignment="1" applyProtection="1">
      <alignment horizontal="left" vertical="center"/>
    </xf>
    <xf numFmtId="189" fontId="8" fillId="6" borderId="1" xfId="0" applyNumberFormat="1" applyFont="1" applyFill="1" applyBorder="1" applyAlignment="1" applyProtection="1">
      <alignment horizontal="right" vertical="center"/>
    </xf>
    <xf numFmtId="0" fontId="8" fillId="5" borderId="12" xfId="0" applyNumberFormat="1" applyFont="1" applyFill="1" applyBorder="1" applyAlignment="1" applyProtection="1">
      <alignment horizontal="left" vertical="center"/>
    </xf>
    <xf numFmtId="189" fontId="8" fillId="8" borderId="1" xfId="0" applyNumberFormat="1" applyFont="1" applyFill="1" applyBorder="1" applyAlignment="1" applyProtection="1">
      <alignment horizontal="right" vertical="center"/>
    </xf>
    <xf numFmtId="0" fontId="8" fillId="5" borderId="6" xfId="0" applyNumberFormat="1" applyFont="1" applyFill="1" applyBorder="1" applyAlignment="1" applyProtection="1">
      <alignment horizontal="left" vertical="center"/>
    </xf>
    <xf numFmtId="0" fontId="8" fillId="5" borderId="14" xfId="0" applyNumberFormat="1" applyFont="1" applyFill="1" applyBorder="1" applyAlignment="1" applyProtection="1">
      <alignment horizontal="left" vertical="center"/>
    </xf>
    <xf numFmtId="189" fontId="8" fillId="8" borderId="6" xfId="0" applyNumberFormat="1" applyFont="1" applyFill="1" applyBorder="1" applyAlignment="1" applyProtection="1">
      <alignment horizontal="right" vertical="center"/>
    </xf>
    <xf numFmtId="195" fontId="0" fillId="0" borderId="0" xfId="26" applyNumberFormat="1" applyFont="1" applyFill="1" applyAlignment="1"/>
    <xf numFmtId="195" fontId="1" fillId="0" borderId="0" xfId="26" applyNumberFormat="1" applyFont="1" applyFill="1" applyBorder="1" applyAlignment="1">
      <alignment horizontal="center" vertical="center"/>
    </xf>
    <xf numFmtId="195" fontId="0" fillId="0" borderId="0" xfId="26" applyNumberFormat="1" applyFont="1" applyFill="1" applyBorder="1" applyAlignment="1"/>
    <xf numFmtId="195" fontId="2" fillId="0" borderId="0" xfId="26" applyNumberFormat="1" applyFont="1" applyFill="1" applyBorder="1" applyAlignment="1">
      <alignment horizontal="left" vertical="center"/>
    </xf>
    <xf numFmtId="195" fontId="2" fillId="0" borderId="0" xfId="26" applyNumberFormat="1" applyFont="1" applyFill="1" applyBorder="1" applyAlignment="1">
      <alignment horizontal="right" vertical="center"/>
    </xf>
    <xf numFmtId="195" fontId="5" fillId="0" borderId="0" xfId="26" applyNumberFormat="1" applyFont="1" applyFill="1" applyBorder="1" applyAlignment="1">
      <alignment horizontal="left" vertical="center"/>
    </xf>
    <xf numFmtId="195" fontId="5" fillId="0" borderId="0" xfId="26" applyNumberFormat="1" applyFont="1" applyFill="1" applyBorder="1" applyAlignment="1">
      <alignment horizontal="center" vertical="center"/>
    </xf>
    <xf numFmtId="195" fontId="3" fillId="0" borderId="1" xfId="26" applyNumberFormat="1" applyFont="1" applyFill="1" applyBorder="1" applyAlignment="1">
      <alignment horizontal="center" vertical="center"/>
    </xf>
    <xf numFmtId="199" fontId="3" fillId="0" borderId="1" xfId="26" applyNumberFormat="1" applyFont="1" applyFill="1" applyBorder="1" applyAlignment="1">
      <alignment horizontal="center" vertical="center"/>
    </xf>
    <xf numFmtId="195" fontId="2" fillId="0" borderId="1" xfId="26" applyNumberFormat="1" applyFont="1" applyFill="1" applyBorder="1" applyAlignment="1">
      <alignment horizontal="left" vertical="center"/>
    </xf>
    <xf numFmtId="189" fontId="2" fillId="4" borderId="1" xfId="26" applyNumberFormat="1" applyFont="1" applyFill="1" applyBorder="1" applyAlignment="1">
      <alignment horizontal="right" vertical="center"/>
    </xf>
    <xf numFmtId="199" fontId="2" fillId="0" borderId="1" xfId="26" applyNumberFormat="1" applyFont="1" applyFill="1" applyBorder="1" applyAlignment="1">
      <alignment horizontal="left" vertical="center"/>
    </xf>
    <xf numFmtId="189" fontId="2" fillId="0" borderId="1" xfId="26" applyNumberFormat="1" applyFont="1" applyFill="1" applyBorder="1" applyAlignment="1">
      <alignment horizontal="right" vertical="center"/>
    </xf>
    <xf numFmtId="195" fontId="2" fillId="0" borderId="1" xfId="26" applyNumberFormat="1" applyFont="1" applyFill="1" applyBorder="1" applyAlignment="1">
      <alignment horizontal="left" vertical="center" indent="1"/>
    </xf>
    <xf numFmtId="199" fontId="2" fillId="0" borderId="1" xfId="26" applyNumberFormat="1" applyFont="1" applyFill="1" applyBorder="1" applyAlignment="1">
      <alignment horizontal="center" vertical="center"/>
    </xf>
    <xf numFmtId="189" fontId="2" fillId="0" borderId="1" xfId="26" applyNumberFormat="1" applyFont="1" applyFill="1" applyBorder="1" applyAlignment="1">
      <alignment horizontal="left" vertical="center"/>
    </xf>
    <xf numFmtId="0" fontId="2" fillId="0" borderId="1" xfId="0" applyNumberFormat="1" applyFont="1" applyFill="1" applyBorder="1" applyAlignment="1" applyProtection="1">
      <alignment horizontal="left" vertical="center" indent="3"/>
    </xf>
    <xf numFmtId="195" fontId="0" fillId="0" borderId="1" xfId="26" applyNumberFormat="1" applyFont="1" applyFill="1" applyBorder="1" applyAlignment="1">
      <alignment horizontal="center"/>
    </xf>
    <xf numFmtId="189" fontId="0" fillId="0" borderId="1" xfId="26" applyNumberFormat="1" applyFont="1" applyFill="1" applyBorder="1" applyAlignment="1"/>
    <xf numFmtId="195" fontId="2" fillId="0" borderId="1" xfId="26" applyNumberFormat="1" applyFont="1" applyFill="1" applyBorder="1" applyAlignment="1"/>
    <xf numFmtId="189" fontId="2" fillId="0" borderId="1" xfId="26" applyNumberFormat="1" applyFont="1" applyFill="1" applyBorder="1" applyAlignment="1"/>
    <xf numFmtId="0" fontId="8" fillId="0" borderId="1" xfId="0" applyNumberFormat="1" applyFont="1" applyFill="1" applyBorder="1" applyAlignment="1" applyProtection="1">
      <alignment horizontal="left" vertical="center"/>
    </xf>
    <xf numFmtId="195" fontId="6" fillId="0" borderId="1" xfId="26" applyNumberFormat="1" applyFont="1" applyFill="1" applyBorder="1" applyAlignment="1">
      <alignment horizontal="center" vertical="center"/>
    </xf>
    <xf numFmtId="199" fontId="6" fillId="0" borderId="1" xfId="26" applyNumberFormat="1" applyFont="1" applyFill="1" applyBorder="1" applyAlignment="1">
      <alignment horizontal="center" vertical="center"/>
    </xf>
    <xf numFmtId="195" fontId="2" fillId="0" borderId="0" xfId="26" applyNumberFormat="1" applyFont="1" applyFill="1" applyAlignment="1"/>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shrinkToFit="1"/>
    </xf>
    <xf numFmtId="0" fontId="2" fillId="0" borderId="1" xfId="0" applyNumberFormat="1" applyFont="1" applyFill="1" applyBorder="1" applyAlignment="1" applyProtection="1">
      <alignment vertical="center"/>
    </xf>
    <xf numFmtId="189" fontId="2" fillId="4"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9" fontId="2" fillId="0" borderId="1"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center" vertical="center"/>
    </xf>
    <xf numFmtId="0" fontId="8" fillId="0" borderId="15"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5" fillId="3" borderId="0" xfId="0" applyNumberFormat="1" applyFont="1" applyFill="1" applyAlignment="1" applyProtection="1">
      <alignment horizontal="center" vertical="center"/>
    </xf>
    <xf numFmtId="0" fontId="0" fillId="3" borderId="0" xfId="0" applyFill="1" applyAlignment="1">
      <alignment vertical="center"/>
    </xf>
    <xf numFmtId="0" fontId="13" fillId="3" borderId="1" xfId="0" applyNumberFormat="1" applyFont="1" applyFill="1" applyBorder="1" applyAlignment="1" applyProtection="1">
      <alignment horizontal="center" vertical="center"/>
    </xf>
    <xf numFmtId="0" fontId="13" fillId="3" borderId="1" xfId="0" applyNumberFormat="1" applyFont="1" applyFill="1" applyBorder="1" applyAlignment="1" applyProtection="1">
      <alignment vertical="center"/>
    </xf>
    <xf numFmtId="0" fontId="8" fillId="3" borderId="1"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left" vertical="center"/>
    </xf>
    <xf numFmtId="3" fontId="8" fillId="3" borderId="12" xfId="0" applyNumberFormat="1" applyFont="1" applyFill="1" applyBorder="1" applyAlignment="1" applyProtection="1">
      <alignment horizontal="center" vertical="center"/>
    </xf>
    <xf numFmtId="0" fontId="8" fillId="3" borderId="12" xfId="0" applyNumberFormat="1" applyFont="1" applyFill="1" applyBorder="1" applyAlignment="1" applyProtection="1">
      <alignment horizontal="left" vertical="center"/>
    </xf>
    <xf numFmtId="0" fontId="13" fillId="3" borderId="6" xfId="0" applyNumberFormat="1" applyFont="1" applyFill="1" applyBorder="1" applyAlignment="1" applyProtection="1">
      <alignment horizontal="center" vertical="center"/>
    </xf>
    <xf numFmtId="0" fontId="13" fillId="3" borderId="11" xfId="0" applyNumberFormat="1" applyFont="1" applyFill="1" applyBorder="1" applyAlignment="1" applyProtection="1">
      <alignment horizontal="center" vertical="center"/>
    </xf>
    <xf numFmtId="3" fontId="8" fillId="3" borderId="1" xfId="0" applyNumberFormat="1" applyFont="1" applyFill="1" applyBorder="1" applyAlignment="1" applyProtection="1">
      <alignment horizontal="center" vertical="center"/>
    </xf>
    <xf numFmtId="0" fontId="13" fillId="3" borderId="4" xfId="0" applyNumberFormat="1" applyFont="1" applyFill="1" applyBorder="1" applyAlignment="1" applyProtection="1">
      <alignment horizontal="center" vertical="center"/>
    </xf>
    <xf numFmtId="0" fontId="10" fillId="0" borderId="0" xfId="2055" applyBorder="1"/>
    <xf numFmtId="0" fontId="10" fillId="0" borderId="0" xfId="2055" applyBorder="1" applyAlignment="1">
      <alignment horizontal="center" vertical="center"/>
    </xf>
    <xf numFmtId="0" fontId="16" fillId="0" borderId="0" xfId="2055" applyNumberFormat="1" applyFont="1" applyFill="1" applyBorder="1" applyAlignment="1" applyProtection="1">
      <alignment horizontal="center" vertical="center"/>
    </xf>
    <xf numFmtId="0" fontId="17" fillId="0" borderId="0" xfId="2055" applyNumberFormat="1" applyFont="1" applyFill="1" applyBorder="1" applyAlignment="1" applyProtection="1">
      <alignment horizontal="right" vertical="center"/>
    </xf>
    <xf numFmtId="0" fontId="17" fillId="0" borderId="0" xfId="2055" applyNumberFormat="1" applyFont="1" applyFill="1" applyBorder="1" applyAlignment="1" applyProtection="1">
      <alignment horizontal="left" vertical="center"/>
    </xf>
    <xf numFmtId="0" fontId="17" fillId="0" borderId="0" xfId="2055" applyFont="1" applyBorder="1" applyAlignment="1">
      <alignment horizontal="center" vertical="center"/>
    </xf>
    <xf numFmtId="0" fontId="13" fillId="0" borderId="0" xfId="2055" applyNumberFormat="1" applyFont="1" applyFill="1" applyBorder="1" applyAlignment="1" applyProtection="1">
      <alignment horizontal="center" vertical="center"/>
    </xf>
  </cellXfs>
  <cellStyles count="3060">
    <cellStyle name="常规" xfId="0" builtinId="0"/>
    <cellStyle name="货币[0]" xfId="1" builtinId="7"/>
    <cellStyle name="20% - 强调文字颜色 3" xfId="2" builtinId="38"/>
    <cellStyle name="链接单元格 5" xfId="3"/>
    <cellStyle name="40% - 强调文字颜色 1 4 2_2016.6.18-重点项目资金需求测算表(六）2016年8月（实验二小上报）" xfId="4"/>
    <cellStyle name="强调文字颜色 2 3 2" xfId="5"/>
    <cellStyle name="输入" xfId="6" builtinId="20"/>
    <cellStyle name="40% - 强调文字颜色 2 2 3_2016.6.18-重点项目资金需求测算表(六）2016年8月（实验二小上报）" xfId="7"/>
    <cellStyle name="常规 44" xfId="8"/>
    <cellStyle name="常规 39" xfId="9"/>
    <cellStyle name="货币" xfId="10" builtinId="4"/>
    <cellStyle name="60% - 强调文字颜色 2 14" xfId="11"/>
    <cellStyle name="40% - 强调文字颜色 1 13" xfId="12"/>
    <cellStyle name="40% - 强调文字颜色 1 2 4 2" xfId="13"/>
    <cellStyle name="60% - 强调文字颜色 5 2" xfId="14"/>
    <cellStyle name="标题 1 4 2 2" xfId="15"/>
    <cellStyle name="40% - 强调文字颜色 2 2 2 3" xfId="16"/>
    <cellStyle name="_ET_STYLE_NoName_00_ 2 2 3 2" xfId="17"/>
    <cellStyle name="Accent2 - 40%" xfId="18"/>
    <cellStyle name="千位分隔[0]" xfId="19" builtinId="6"/>
    <cellStyle name="40% - 强调文字颜色 4 3 4" xfId="20"/>
    <cellStyle name="常规 31 2" xfId="21"/>
    <cellStyle name="常规 26 2" xfId="22"/>
    <cellStyle name="40% - 强调文字颜色 3" xfId="23" builtinId="39"/>
    <cellStyle name="40% - 强调文字颜色 3 3 3 2" xfId="24"/>
    <cellStyle name="差" xfId="25" builtinId="27"/>
    <cellStyle name="千位分隔" xfId="26" builtinId="3"/>
    <cellStyle name="常规 12 2 3" xfId="27"/>
    <cellStyle name="60% - 强调文字颜色 3" xfId="28" builtinId="40"/>
    <cellStyle name="40% - 强调文字颜色 5 4 2 2" xfId="29"/>
    <cellStyle name="强调文字颜色 5 3 3" xfId="30"/>
    <cellStyle name="超链接" xfId="31" builtinId="8"/>
    <cellStyle name="常规 10 2 2 3" xfId="32"/>
    <cellStyle name="40% - 强调文字颜色 5 3 3 2" xfId="33"/>
    <cellStyle name="常规 3 3 2 4" xfId="34"/>
    <cellStyle name="强调文字颜色 4 4 3" xfId="35"/>
    <cellStyle name="60% - 强调文字颜色 3 13" xfId="36"/>
    <cellStyle name="20% - 强调文字颜色 1 11" xfId="37"/>
    <cellStyle name="40% - 强调文字颜色 2 12" xfId="38"/>
    <cellStyle name="百分比" xfId="39" builtinId="5"/>
    <cellStyle name="已访问的超链接" xfId="40" builtinId="9"/>
    <cellStyle name="适中 2 4 2" xfId="41"/>
    <cellStyle name="20% - 强调文字颜色 6 4 2 2" xfId="42"/>
    <cellStyle name="20% - 强调文字颜色 4 5" xfId="43"/>
    <cellStyle name="_ET_STYLE_NoName_00__Sheet3" xfId="44"/>
    <cellStyle name="注释" xfId="45" builtinId="10"/>
    <cellStyle name="60% - 强调文字颜色 2 3" xfId="46"/>
    <cellStyle name="常规 12 2 2" xfId="47"/>
    <cellStyle name="60% - 强调文字颜色 2" xfId="48" builtinId="36"/>
    <cellStyle name="标题 4" xfId="49" builtinId="19"/>
    <cellStyle name="_ET_STYLE_NoName_00_ 4" xfId="50"/>
    <cellStyle name="警告文本" xfId="51" builtinId="11"/>
    <cellStyle name="常规 6 5" xfId="52"/>
    <cellStyle name="常规 4 4 3" xfId="53"/>
    <cellStyle name="40% - 强调文字颜色 3 10" xfId="54"/>
    <cellStyle name="60% - 强调文字颜色 4 11" xfId="55"/>
    <cellStyle name="强调文字颜色 1 2 3" xfId="56"/>
    <cellStyle name="20% - 强调文字颜色 4 4 2" xfId="57"/>
    <cellStyle name="标题" xfId="58" builtinId="15"/>
    <cellStyle name="常规 13 2 3 2" xfId="59"/>
    <cellStyle name="40% - 强调文字颜色 1 2 3_2016.6.18-重点项目资金需求测算表(六）2016年8月（实验二小上报）" xfId="60"/>
    <cellStyle name="解释性文本" xfId="61" builtinId="53"/>
    <cellStyle name="强调文字颜色 2 13" xfId="62"/>
    <cellStyle name="20% - 强调文字颜色 5 3 3" xfId="63"/>
    <cellStyle name="百分比 4" xfId="64"/>
    <cellStyle name="标题 1" xfId="65" builtinId="16"/>
    <cellStyle name="40% - 强调文字颜色 3 2 3_2016.6.18-重点项目资金需求测算表(六）2016年8月（实验二小上报）" xfId="66"/>
    <cellStyle name="20% - 强调文字颜色 4 4 2 2" xfId="67"/>
    <cellStyle name="20% - 强调文字颜色 5 3 4" xfId="68"/>
    <cellStyle name="强调文字颜色 1 2 3 2" xfId="69"/>
    <cellStyle name="百分比 5" xfId="70"/>
    <cellStyle name="标题 2" xfId="71" builtinId="17"/>
    <cellStyle name="40% - 强调文字颜色 5 2 2_2016.6.18-重点项目资金需求测算表(六）2016年8月（实验二小上报）" xfId="72"/>
    <cellStyle name="60% - 强调文字颜色 1" xfId="73" builtinId="32"/>
    <cellStyle name="标题 3" xfId="74" builtinId="18"/>
    <cellStyle name="常规 12 2 4" xfId="75"/>
    <cellStyle name="_ET_STYLE_NoName_00_ 2 2 2" xfId="76"/>
    <cellStyle name="60% - 强调文字颜色 4" xfId="77" builtinId="44"/>
    <cellStyle name="输出" xfId="78" builtinId="21"/>
    <cellStyle name="常规 85" xfId="79"/>
    <cellStyle name="20% - 强调文字颜色 2 4 2" xfId="80"/>
    <cellStyle name="计算" xfId="81" builtinId="22"/>
    <cellStyle name="标题 1 2 2 4" xfId="82"/>
    <cellStyle name="20% - 强调文字颜色 1 4 3" xfId="83"/>
    <cellStyle name="检查单元格" xfId="84" builtinId="23"/>
    <cellStyle name="20% - 强调文字颜色 6" xfId="85" builtinId="50"/>
    <cellStyle name="强调文字颜色 2" xfId="86" builtinId="33"/>
    <cellStyle name="常规 2 2 2 5" xfId="87"/>
    <cellStyle name="标题 3 4 3 2" xfId="88"/>
    <cellStyle name="差_乡镇表处理" xfId="89"/>
    <cellStyle name="链接单元格" xfId="90" builtinId="24"/>
    <cellStyle name="适中 2 5" xfId="91"/>
    <cellStyle name="20% - 强调文字颜色 6 4 3" xfId="92"/>
    <cellStyle name="汇总" xfId="93" builtinId="25"/>
    <cellStyle name="40% - 强调文字颜色 2 4 2 2" xfId="94"/>
    <cellStyle name="差 3 4" xfId="95"/>
    <cellStyle name="好" xfId="96" builtinId="26"/>
    <cellStyle name="差 2 3 2" xfId="97"/>
    <cellStyle name="差 12" xfId="98"/>
    <cellStyle name="适中 8" xfId="99"/>
    <cellStyle name="20% - 强调文字颜色 5 4 3 2" xfId="100"/>
    <cellStyle name="强调文字颜色 2 2 4 2" xfId="101"/>
    <cellStyle name="常规 3 2 6" xfId="102"/>
    <cellStyle name="20% - 强调文字颜色 3 3" xfId="103"/>
    <cellStyle name="适中" xfId="104" builtinId="28"/>
    <cellStyle name="40% - 强调文字颜色 6 15" xfId="105"/>
    <cellStyle name="20% - 强调文字颜色 5 14" xfId="106"/>
    <cellStyle name="输出 3 3" xfId="107"/>
    <cellStyle name="20% - 强调文字颜色 1 3_2016.6.18-重点项目资金需求测算表(六）2016年8月（实验二小上报）" xfId="108"/>
    <cellStyle name="20% - 强调文字颜色 4 7 2" xfId="109"/>
    <cellStyle name="警告文本 3 2 2" xfId="110"/>
    <cellStyle name="20% - 强调文字颜色 4 2 2 3_2016.6.18-重点项目资金需求测算表(六）2016年8月（实验二小上报）" xfId="111"/>
    <cellStyle name="20% - 强调文字颜色 5" xfId="112" builtinId="46"/>
    <cellStyle name="强调文字颜色 1" xfId="113" builtinId="29"/>
    <cellStyle name="常规 2 2 2 4" xfId="114"/>
    <cellStyle name="40% - 强调文字颜色 4 2 3 2" xfId="115"/>
    <cellStyle name="20% - 强调文字颜色 1" xfId="116" builtinId="30"/>
    <cellStyle name="40% - 强调文字颜色 4 3 2" xfId="117"/>
    <cellStyle name="40% - 强调文字颜色 1" xfId="118" builtinId="31"/>
    <cellStyle name="链接单元格 4" xfId="119"/>
    <cellStyle name="20% - 强调文字颜色 4 4_2016.6.18-重点项目资金需求测算表(六）2016年8月（实验二小上报）" xfId="120"/>
    <cellStyle name="输出 2" xfId="121"/>
    <cellStyle name="20% - 强调文字颜色 2 4 2 2" xfId="122"/>
    <cellStyle name="20% - 强调文字颜色 2" xfId="123" builtinId="34"/>
    <cellStyle name="40% - 强调文字颜色 4 3 3" xfId="124"/>
    <cellStyle name="40% - 强调文字颜色 3 3 2_2016.6.18-重点项目资金需求测算表(六）2016年8月（实验二小上报）" xfId="125"/>
    <cellStyle name="汇总 3 4" xfId="126"/>
    <cellStyle name="40% - 强调文字颜色 1 2 2 3 2" xfId="127"/>
    <cellStyle name="40% - 强调文字颜色 2" xfId="128" builtinId="35"/>
    <cellStyle name="检查单元格 3 4" xfId="129"/>
    <cellStyle name="20% - 强调文字颜色 1 2 2_2016.6.18-重点项目资金需求测算表(六）2016年8月（实验二小上报）" xfId="130"/>
    <cellStyle name="千位分隔[0] 2" xfId="131"/>
    <cellStyle name="Accent2 - 40% 2" xfId="132"/>
    <cellStyle name="强调文字颜色 3" xfId="133" builtinId="37"/>
    <cellStyle name="常规 2 2 2 6" xfId="134"/>
    <cellStyle name="强调文字颜色 4" xfId="135" builtinId="41"/>
    <cellStyle name="常规 2 2 2 7" xfId="136"/>
    <cellStyle name="PSChar" xfId="137"/>
    <cellStyle name="20% - 强调文字颜色 4" xfId="138" builtinId="42"/>
    <cellStyle name="标题 5 3 2" xfId="139"/>
    <cellStyle name="40% - 强调文字颜色 1 2 2 3_2016.6.18-重点项目资金需求测算表(六）2016年8月（实验二小上报）" xfId="140"/>
    <cellStyle name="40% - 强调文字颜色 4" xfId="141" builtinId="43"/>
    <cellStyle name="常规 31 3" xfId="142"/>
    <cellStyle name="常规 26 3" xfId="143"/>
    <cellStyle name="强调文字颜色 5" xfId="144" builtinId="45"/>
    <cellStyle name="40% - 强调文字颜色 5" xfId="145" builtinId="47"/>
    <cellStyle name="常规 31 4" xfId="146"/>
    <cellStyle name="常规 26 4" xfId="147"/>
    <cellStyle name="20% - 强调文字颜色 6 4 3_2016.6.18-重点项目资金需求测算表(六）2016年8月（实验二小上报）" xfId="148"/>
    <cellStyle name="标题 1 4 2" xfId="149"/>
    <cellStyle name="_ET_STYLE_NoName_00_ 2 2 3" xfId="150"/>
    <cellStyle name="60% - 强调文字颜色 5" xfId="151" builtinId="48"/>
    <cellStyle name="常规 3 3 2 2 3 2" xfId="152"/>
    <cellStyle name="20% - 强调文字颜色 1 2 2 3_2016.6.18-重点项目资金需求测算表(六）2016年8月（实验二小上报）" xfId="153"/>
    <cellStyle name="强调文字颜色 6" xfId="154" builtinId="49"/>
    <cellStyle name="常规 3 2 6 2" xfId="155"/>
    <cellStyle name="20% - 强调文字颜色 3 3 2" xfId="156"/>
    <cellStyle name="40% - 强调文字颜色 6" xfId="157" builtinId="51"/>
    <cellStyle name="常规 26 5" xfId="158"/>
    <cellStyle name="标题 1 4 3" xfId="159"/>
    <cellStyle name="常规 64 3 2" xfId="160"/>
    <cellStyle name="常规 6 3 2 4" xfId="161"/>
    <cellStyle name="常规 59 3 2" xfId="162"/>
    <cellStyle name="常规 53 3" xfId="163"/>
    <cellStyle name="常规 48 3" xfId="164"/>
    <cellStyle name="20% - 强调文字颜色 2 2 4_2016.6.18-重点项目资金需求测算表(六）2016年8月（实验二小上报）" xfId="165"/>
    <cellStyle name="_ET_STYLE_NoName_00_ 2 2 4" xfId="166"/>
    <cellStyle name="60% - 强调文字颜色 6" xfId="167" builtinId="52"/>
    <cellStyle name="_Book1_3 3" xfId="168"/>
    <cellStyle name="常规 34 4" xfId="169"/>
    <cellStyle name="常规 29 4" xfId="170"/>
    <cellStyle name="_ET_STYLE_NoName_00_" xfId="171"/>
    <cellStyle name="常规 14 4_2016.6.18-重点项目资金需求测算表(六）2016年8月（实验二小上报）" xfId="172"/>
    <cellStyle name="40% - 强调文字颜色 6 11" xfId="173"/>
    <cellStyle name="20% - 强调文字颜色 5 10" xfId="174"/>
    <cellStyle name="_Book1_1" xfId="175"/>
    <cellStyle name="20% - 强调文字颜色 3 3 4" xfId="176"/>
    <cellStyle name="20% - 强调文字颜色 4 2 2 2" xfId="177"/>
    <cellStyle name="40% - 强调文字颜色 2 4 2_2016.6.18-重点项目资金需求测算表(六）2016年8月（实验二小上报）" xfId="178"/>
    <cellStyle name="_ET_STYLE_NoName_00_ 2" xfId="179"/>
    <cellStyle name="常规 6 3 2 2 2" xfId="180"/>
    <cellStyle name="20% - 强调文字颜色 6 4" xfId="181"/>
    <cellStyle name="60% - 强调文字颜色 6 2 6" xfId="182"/>
    <cellStyle name="_ET_STYLE_NoName_00_ 2 2 2 2" xfId="183"/>
    <cellStyle name="常规 3 3 3 2 2" xfId="184"/>
    <cellStyle name="20% - 强调文字颜色 1 3 4" xfId="185"/>
    <cellStyle name="计算 2 3" xfId="186"/>
    <cellStyle name="_2010年调整预算基本支出表（全县汇总）" xfId="187"/>
    <cellStyle name="_2011年调整预算统计表(11.4)" xfId="188"/>
    <cellStyle name="_Book1_3 2" xfId="189"/>
    <cellStyle name="60% - 强调文字颜色 3 12" xfId="190"/>
    <cellStyle name="20% - 强调文字颜色 1 10" xfId="191"/>
    <cellStyle name="40% - 强调文字颜色 2 11" xfId="192"/>
    <cellStyle name="常规 2 7 2" xfId="193"/>
    <cellStyle name="_Book1" xfId="194"/>
    <cellStyle name="60% - 强调文字颜色 1 9" xfId="195"/>
    <cellStyle name="40% - 强调文字颜色 6 12" xfId="196"/>
    <cellStyle name="20% - 强调文字颜色 2 2 2 3_2016.6.18-重点项目资金需求测算表(六）2016年8月（实验二小上报）" xfId="197"/>
    <cellStyle name="20% - 强调文字颜色 5 11" xfId="198"/>
    <cellStyle name="60% - 强调文字颜色 6 4 3 2" xfId="199"/>
    <cellStyle name="_Book1_2" xfId="200"/>
    <cellStyle name="20% - 强调文字颜色 2 7_2016.6.18-重点项目资金需求测算表(六）2016年8月（实验二小上报）" xfId="201"/>
    <cellStyle name="20% - 强调文字颜色 4 2 2 3" xfId="202"/>
    <cellStyle name="40% - 强调文字颜色 6 13" xfId="203"/>
    <cellStyle name="20% - 强调文字颜色 5 12" xfId="204"/>
    <cellStyle name="_Book1_3" xfId="205"/>
    <cellStyle name="20% - 强调文字颜色 4 2 2 4" xfId="206"/>
    <cellStyle name="适中 2 6" xfId="207"/>
    <cellStyle name="20% - 强调文字颜色 6 4 4" xfId="208"/>
    <cellStyle name="强调文字颜色 3 2 5" xfId="209"/>
    <cellStyle name="标题 4 2 2 2 2" xfId="210"/>
    <cellStyle name="20% - 强调文字颜色 5 7_2016.6.18-重点项目资金需求测算表(六）2016年8月（实验二小上报）" xfId="211"/>
    <cellStyle name="_ET_STYLE_NoName_00_ 2 2" xfId="212"/>
    <cellStyle name="_ET_STYLE_NoName_00_ 2 3" xfId="213"/>
    <cellStyle name="_ET_STYLE_NoName_00_ 2 3 2" xfId="214"/>
    <cellStyle name="_ET_STYLE_NoName_00_ 2 4" xfId="215"/>
    <cellStyle name="常规 6 3 4" xfId="216"/>
    <cellStyle name="60% - 强调文字颜色 4 2 2 2 2" xfId="217"/>
    <cellStyle name="40% - 强调文字颜色 6 4 2 2" xfId="218"/>
    <cellStyle name="20% - 强调文字颜色 2 4 2_2016.6.18-重点项目资金需求测算表(六）2016年8月（实验二小上报）" xfId="219"/>
    <cellStyle name="好_2009年度财政总决算录入表（讨论稿）" xfId="220"/>
    <cellStyle name="标题 2 15" xfId="221"/>
    <cellStyle name="常规 6 2 7" xfId="222"/>
    <cellStyle name="_ET_STYLE_NoName_00_ 2 4 2" xfId="223"/>
    <cellStyle name="常规 12 5 2" xfId="224"/>
    <cellStyle name="20% - 强调文字颜色 4 3_2016.6.18-重点项目资金需求测算表(六）2016年8月（实验二小上报）" xfId="225"/>
    <cellStyle name="20% - 强调文字颜色 1 3 3 2" xfId="226"/>
    <cellStyle name="40% - 强调文字颜色 3 2 2" xfId="227"/>
    <cellStyle name="40% - 强调文字颜色 6 9" xfId="228"/>
    <cellStyle name="常规 26 2 2 2" xfId="229"/>
    <cellStyle name="注释 3 5" xfId="230"/>
    <cellStyle name="_ET_STYLE_NoName_00_ 2 5" xfId="231"/>
    <cellStyle name="20% - 强调文字颜色 1 2_2016.6.18-重点项目资金需求测算表(六）2016年8月（实验二小上报）" xfId="232"/>
    <cellStyle name="_ET_STYLE_NoName_00_ 3" xfId="233"/>
    <cellStyle name="40% - 强调文字颜色 5 2 2 4" xfId="234"/>
    <cellStyle name="标题 4 2 2 3 2" xfId="235"/>
    <cellStyle name="60% - 强调文字颜色 6 14" xfId="236"/>
    <cellStyle name="40% - 强调文字颜色 5 13" xfId="237"/>
    <cellStyle name="20% - 强调文字颜色 4 12" xfId="238"/>
    <cellStyle name="差_-2009乡镇统计表样" xfId="239"/>
    <cellStyle name="分级显示行_1_Book1" xfId="240"/>
    <cellStyle name="_ET_STYLE_NoName_00_ 3 2" xfId="241"/>
    <cellStyle name="Accent1 - 60% 3" xfId="242"/>
    <cellStyle name="_ET_STYLE_NoName_00_ 3 2 2" xfId="243"/>
    <cellStyle name="常规 6 4 2 2" xfId="244"/>
    <cellStyle name="常规 4 4 2 2 2" xfId="245"/>
    <cellStyle name="标题 1 6" xfId="246"/>
    <cellStyle name="Accent3 - 60% 3" xfId="247"/>
    <cellStyle name="_ET_STYLE_NoName_00_ 3 2 2 2" xfId="248"/>
    <cellStyle name="标题 1 6 2" xfId="249"/>
    <cellStyle name="20% - 强调文字颜色 3 2 3_2016.6.18-重点项目资金需求测算表(六）2016年8月（实验二小上报）" xfId="250"/>
    <cellStyle name="_ET_STYLE_NoName_00_ 3 2 3" xfId="251"/>
    <cellStyle name="标题 1 7" xfId="252"/>
    <cellStyle name="40% - 强调文字颜色 3 2 5" xfId="253"/>
    <cellStyle name="40% - 强调文字颜色 3 2 2 3" xfId="254"/>
    <cellStyle name="标题 2 4 2 2" xfId="255"/>
    <cellStyle name="20% - 强调文字颜色 4 2 2 2_2016.6.18-重点项目资金需求测算表(六）2016年8月（实验二小上报）" xfId="256"/>
    <cellStyle name="_ET_STYLE_NoName_00_ 3 2 3 2" xfId="257"/>
    <cellStyle name="标题 1 7 2" xfId="258"/>
    <cellStyle name="_ET_STYLE_NoName_00_ 3 2 4" xfId="259"/>
    <cellStyle name="常规 70 3 2" xfId="260"/>
    <cellStyle name="常规 65 3 2" xfId="261"/>
    <cellStyle name="标题 1 8" xfId="262"/>
    <cellStyle name="常规 2 3 2 2 2 2" xfId="263"/>
    <cellStyle name="60% - 强调文字颜色 6 15" xfId="264"/>
    <cellStyle name="40% - 强调文字颜色 5 14" xfId="265"/>
    <cellStyle name="20% - 强调文字颜色 4 13" xfId="266"/>
    <cellStyle name="_ET_STYLE_NoName_00_ 3 3" xfId="267"/>
    <cellStyle name="40% - 强调文字颜色 2 2 2_2016.6.18-重点项目资金需求测算表(六）2016年8月（实验二小上报）" xfId="268"/>
    <cellStyle name="常规 13 3 4" xfId="269"/>
    <cellStyle name="_ET_STYLE_NoName_00_ 3 3 2" xfId="270"/>
    <cellStyle name="常规 6 4 3 2" xfId="271"/>
    <cellStyle name="常规 4 4 2 3 2" xfId="272"/>
    <cellStyle name="标题 2 6" xfId="273"/>
    <cellStyle name="40% - 强调文字颜色 5 15" xfId="274"/>
    <cellStyle name="20% - 强调文字颜色 4 14" xfId="275"/>
    <cellStyle name="标题 1 2 2 2" xfId="276"/>
    <cellStyle name="_ET_STYLE_NoName_00_ 3 4" xfId="277"/>
    <cellStyle name="20% - 强调文字颜色 1 4 2_2016.6.18-重点项目资金需求测算表(六）2016年8月（实验二小上报）" xfId="278"/>
    <cellStyle name="常规 6 4 4" xfId="279"/>
    <cellStyle name="常规 4 4 2 4" xfId="280"/>
    <cellStyle name="60% - 强调文字颜色 4 2 2 3 2" xfId="281"/>
    <cellStyle name="40% - 强调文字颜色 6 4 3 2" xfId="282"/>
    <cellStyle name="_ET_STYLE_NoName_00_ 3 4 2" xfId="283"/>
    <cellStyle name="标题 3 6" xfId="284"/>
    <cellStyle name="20% - 强调文字颜色 4 15" xfId="285"/>
    <cellStyle name="计算 2 3 2" xfId="286"/>
    <cellStyle name="标题 1 2 2 3" xfId="287"/>
    <cellStyle name="40% - 强调文字颜色 3 3 2" xfId="288"/>
    <cellStyle name="常规 25" xfId="289"/>
    <cellStyle name="常规 26 2 3 2" xfId="290"/>
    <cellStyle name="常规 30" xfId="291"/>
    <cellStyle name="_ET_STYLE_NoName_00_ 3 5" xfId="292"/>
    <cellStyle name="20% - 强调文字颜色 1 7_2016.6.18-重点项目资金需求测算表(六）2016年8月（实验二小上报）" xfId="293"/>
    <cellStyle name="_ET_STYLE_NoName_00_ 4 2" xfId="294"/>
    <cellStyle name="20% - 强调文字颜色 4 2 2_2016.6.18-重点项目资金需求测算表(六）2016年8月（实验二小上报）" xfId="295"/>
    <cellStyle name="注释 5 2 2" xfId="296"/>
    <cellStyle name="常规 67 2" xfId="297"/>
    <cellStyle name="20% - 强调文字颜色 3 7" xfId="298"/>
    <cellStyle name="_ET_STYLE_NoName_00_ 4 2 2" xfId="299"/>
    <cellStyle name="_ET_STYLE_NoName_00_ 4 3" xfId="300"/>
    <cellStyle name="注释 5 3 2" xfId="301"/>
    <cellStyle name="常规 68 2" xfId="302"/>
    <cellStyle name="20% - 强调文字颜色 4 7" xfId="303"/>
    <cellStyle name="_ET_STYLE_NoName_00_ 4 3 2" xfId="304"/>
    <cellStyle name="_ET_STYLE_NoName_00_ 4 4" xfId="305"/>
    <cellStyle name="_ET_STYLE_NoName_00_ 5" xfId="306"/>
    <cellStyle name="常规 6 6" xfId="307"/>
    <cellStyle name="常规 4 4 4" xfId="308"/>
    <cellStyle name="40% - 强调文字颜色 6 2 3 2" xfId="309"/>
    <cellStyle name="_ET_STYLE_NoName_00_ 5 2" xfId="310"/>
    <cellStyle name="注释 7" xfId="311"/>
    <cellStyle name="40% - 强调文字颜色 1 3 2" xfId="312"/>
    <cellStyle name="_ET_STYLE_NoName_00_ 6" xfId="313"/>
    <cellStyle name="注释 7 2" xfId="314"/>
    <cellStyle name="40% - 强调文字颜色 1 3 2 2" xfId="315"/>
    <cellStyle name="_ET_STYLE_NoName_00_ 6 2" xfId="316"/>
    <cellStyle name="注释 8" xfId="317"/>
    <cellStyle name="40% - 强调文字颜色 1 3 3" xfId="318"/>
    <cellStyle name="_ET_STYLE_NoName_00_ 7" xfId="319"/>
    <cellStyle name="20% - 强调文字颜色 5 4 2_2016.6.18-重点项目资金需求测算表(六）2016年8月（实验二小上报）" xfId="320"/>
    <cellStyle name="_ET_STYLE_NoName_00__10月收入完成及全年收入预测" xfId="321"/>
    <cellStyle name="20% - 强调文字颜色 5 2 6" xfId="322"/>
    <cellStyle name="常规 3 5 5 2" xfId="323"/>
    <cellStyle name="Accent6 - 20% 3" xfId="324"/>
    <cellStyle name="20% - 强调文字颜色 6 2 2" xfId="325"/>
    <cellStyle name="60% - 强调文字颜色 6 2 4 2" xfId="326"/>
    <cellStyle name="计算 3 4" xfId="327"/>
    <cellStyle name="_ET_STYLE_NoName_00__2012年镇街收入完成情况表（税收确定）" xfId="328"/>
    <cellStyle name="40% - 强调文字颜色 1 2 2 2" xfId="329"/>
    <cellStyle name="Accent1_乡结算项目汇总表" xfId="330"/>
    <cellStyle name="_ET_STYLE_NoName_00__Book1" xfId="331"/>
    <cellStyle name="20% - 强调文字颜色 3 2 2 3" xfId="332"/>
    <cellStyle name="0,0_x000d_&#10;NA_x000d_&#10;" xfId="333"/>
    <cellStyle name="20% - 强调文字颜色 2 2 2" xfId="334"/>
    <cellStyle name="0,0_x005f_x000d_&#10;NA_x005f_x000d_&#10;" xfId="335"/>
    <cellStyle name="60% - 强调文字颜色 3 14" xfId="336"/>
    <cellStyle name="20% - 强调文字颜色 1 12" xfId="337"/>
    <cellStyle name="40% - 强调文字颜色 2 13" xfId="338"/>
    <cellStyle name="强调文字颜色 4 4 4" xfId="339"/>
    <cellStyle name="常规 3 3 2 5" xfId="340"/>
    <cellStyle name="20% - 强调文字颜色 4 2_2016.6.18-重点项目资金需求测算表(六）2016年8月（实验二小上报）" xfId="341"/>
    <cellStyle name="60% - 强调文字颜色 3 15" xfId="342"/>
    <cellStyle name="20% - 强调文字颜色 1 13" xfId="343"/>
    <cellStyle name="40% - 强调文字颜色 2 14" xfId="344"/>
    <cellStyle name="20% - 强调文字颜色 1 14" xfId="345"/>
    <cellStyle name="40% - 强调文字颜色 2 15" xfId="346"/>
    <cellStyle name="20% - 强调文字颜色 1 2 2 3 2" xfId="347"/>
    <cellStyle name="标题 6 2" xfId="348"/>
    <cellStyle name="标题 6 3" xfId="349"/>
    <cellStyle name="20% - 强调文字颜色 3 3 3_2016.6.18-重点项目资金需求测算表(六）2016年8月（实验二小上报）" xfId="350"/>
    <cellStyle name="20% - 强调文字颜色 1 15" xfId="351"/>
    <cellStyle name="20% - 强调文字颜色 1 2" xfId="352"/>
    <cellStyle name="20% - 强调文字颜色 1 2 2" xfId="353"/>
    <cellStyle name="40% - 强调文字颜色 5 6_2016.6.18-重点项目资金需求测算表(六）2016年8月（实验二小上报）" xfId="354"/>
    <cellStyle name="解释性文本 2 3" xfId="355"/>
    <cellStyle name="常规 11 4 2" xfId="356"/>
    <cellStyle name="20% - 强调文字颜色 1 2 2 2" xfId="357"/>
    <cellStyle name="标题 5" xfId="358"/>
    <cellStyle name="20% - 强调文字颜色 1 2 2 2 2" xfId="359"/>
    <cellStyle name="标题 5 2" xfId="360"/>
    <cellStyle name="常规 3 3 3 3 2" xfId="361"/>
    <cellStyle name="20% - 强调文字颜色 1 4 4" xfId="362"/>
    <cellStyle name="40% - 强调文字颜色 4 3" xfId="363"/>
    <cellStyle name="20% - 强调文字颜色 1 2 2 2_2016.6.18-重点项目资金需求测算表(六）2016年8月（实验二小上报）" xfId="364"/>
    <cellStyle name="20% - 强调文字颜色 1 2 2 3" xfId="365"/>
    <cellStyle name="标题 6" xfId="366"/>
    <cellStyle name="20% - 强调文字颜色 1 2 2 4" xfId="367"/>
    <cellStyle name="标题 7" xfId="368"/>
    <cellStyle name="40% - 强调文字颜色 4 3 3 2" xfId="369"/>
    <cellStyle name="常规 2 3 2 4" xfId="370"/>
    <cellStyle name="40% - 强调文字颜色 2 2" xfId="371"/>
    <cellStyle name="强调文字颜色 1 7 2" xfId="372"/>
    <cellStyle name="60% - 强调文字颜色 5 10" xfId="373"/>
    <cellStyle name="20% - 强调文字颜色 1 2 3" xfId="374"/>
    <cellStyle name="40% - 强调文字颜色 2 2 2" xfId="375"/>
    <cellStyle name="链接单元格 11" xfId="376"/>
    <cellStyle name="20% - 强调文字颜色 1 2 3 2" xfId="377"/>
    <cellStyle name="常规 100 2 2" xfId="378"/>
    <cellStyle name="40% - 强调文字颜色 2 2_2016.6.18-重点项目资金需求测算表(六）2016年8月（实验二小上报）" xfId="379"/>
    <cellStyle name="20% - 强调文字颜色 1 2 3_2016.6.18-重点项目资金需求测算表(六）2016年8月（实验二小上报）" xfId="380"/>
    <cellStyle name="40% - 强调文字颜色 2 3" xfId="381"/>
    <cellStyle name="60% - 强调文字颜色 5 11" xfId="382"/>
    <cellStyle name="40% - 强调文字颜色 4 10" xfId="383"/>
    <cellStyle name="20% - 强调文字颜色 1 2 4" xfId="384"/>
    <cellStyle name="常规 11 2 2 4" xfId="385"/>
    <cellStyle name="40% - 强调文字颜色 2 3 2" xfId="386"/>
    <cellStyle name="20% - 强调文字颜色 1 2 4 2" xfId="387"/>
    <cellStyle name="40% - 强调文字颜色 2 3_2016.6.18-重点项目资金需求测算表(六）2016年8月（实验二小上报）" xfId="388"/>
    <cellStyle name="常规 6 2 6" xfId="389"/>
    <cellStyle name="Accent5 - 20% 3" xfId="390"/>
    <cellStyle name="20% - 强调文字颜色 1 2 4_2016.6.18-重点项目资金需求测算表(六）2016年8月（实验二小上报）" xfId="391"/>
    <cellStyle name="40% - 强调文字颜色 2 4" xfId="392"/>
    <cellStyle name="60% - 强调文字颜色 5 12" xfId="393"/>
    <cellStyle name="40% - 强调文字颜色 4 11" xfId="394"/>
    <cellStyle name="20% - 强调文字颜色 1 2 5" xfId="395"/>
    <cellStyle name="20% - 强调文字颜色 3 10" xfId="396"/>
    <cellStyle name="40% - 强调文字颜色 2 5" xfId="397"/>
    <cellStyle name="60% - 强调文字颜色 5 13" xfId="398"/>
    <cellStyle name="40% - 强调文字颜色 4 12" xfId="399"/>
    <cellStyle name="20% - 强调文字颜色 1 2 6" xfId="400"/>
    <cellStyle name="20% - 强调文字颜色 3 11" xfId="401"/>
    <cellStyle name="20% - 强调文字颜色 3 2 2 3 2" xfId="402"/>
    <cellStyle name="强调文字颜色 2 2 2 2" xfId="403"/>
    <cellStyle name="Accent1 - 20% 2" xfId="404"/>
    <cellStyle name="20% - 强调文字颜色 1 3" xfId="405"/>
    <cellStyle name="常规 2 3 3 3" xfId="406"/>
    <cellStyle name="20% - 强调文字颜色 2 2_2016.6.18-重点项目资金需求测算表(六）2016年8月（实验二小上报）" xfId="407"/>
    <cellStyle name="强调文字颜色 2 2 2 2 2" xfId="408"/>
    <cellStyle name="20% - 强调文字颜色 1 3 2" xfId="409"/>
    <cellStyle name="20% - 强调文字颜色 1 3 2 2" xfId="410"/>
    <cellStyle name="标题 2 13" xfId="411"/>
    <cellStyle name="汇总 3" xfId="412"/>
    <cellStyle name="百分比 4 3 2" xfId="413"/>
    <cellStyle name="20% - 强调文字颜色 1 3 2_2016.6.18-重点项目资金需求测算表(六）2016年8月（实验二小上报）" xfId="414"/>
    <cellStyle name="20% - 强调文字颜色 1 3 3" xfId="415"/>
    <cellStyle name="40% - 强调文字颜色 3 2_2016.6.18-重点项目资金需求测算表(六）2016年8月（实验二小上报）" xfId="416"/>
    <cellStyle name="20% - 强调文字颜色 4 3 2" xfId="417"/>
    <cellStyle name="20% - 强调文字颜色 1 3 3_2016.6.18-重点项目资金需求测算表(六）2016年8月（实验二小上报）" xfId="418"/>
    <cellStyle name="60% - 强调文字颜色 5 8" xfId="419"/>
    <cellStyle name="40% - 强调文字颜色 3 6 2" xfId="420"/>
    <cellStyle name="常规 104 3 2" xfId="421"/>
    <cellStyle name="强调文字颜色 2 2 2 3" xfId="422"/>
    <cellStyle name="Accent1 - 20% 3" xfId="423"/>
    <cellStyle name="20% - 强调文字颜色 1 4" xfId="424"/>
    <cellStyle name="强调文字颜色 2 2 2 3 2" xfId="425"/>
    <cellStyle name="常规 4_行财科第二次审" xfId="426"/>
    <cellStyle name="20% - 强调文字颜色 1 4 2" xfId="427"/>
    <cellStyle name="差_-2009乡镇统计表样_2013年镇街收入测算情况" xfId="428"/>
    <cellStyle name="20% - 强调文字颜色 2 2 3_2016.6.18-重点项目资金需求测算表(六）2016年8月（实验二小上报）" xfId="429"/>
    <cellStyle name="标题 3 4" xfId="430"/>
    <cellStyle name="20% - 强调文字颜色 1 4 2 2" xfId="431"/>
    <cellStyle name="20% - 强调文字颜色 1 4 3 2" xfId="432"/>
    <cellStyle name="20% - 强调文字颜色 1 4 3_2016.6.18-重点项目资金需求测算表(六）2016年8月（实验二小上报）" xfId="433"/>
    <cellStyle name="常规 10 2" xfId="434"/>
    <cellStyle name="强调文字颜色 3 3 3 2" xfId="435"/>
    <cellStyle name="40% - 强调文字颜色 5 2 2 2 2" xfId="436"/>
    <cellStyle name="20% - 强调文字颜色 1 4_2016.6.18-重点项目资金需求测算表(六）2016年8月（实验二小上报）" xfId="437"/>
    <cellStyle name="40% - 强调文字颜色 3 4 3_2016.6.18-重点项目资金需求测算表(六）2016年8月（实验二小上报）" xfId="438"/>
    <cellStyle name="强调文字颜色 2 2 2 4" xfId="439"/>
    <cellStyle name="20% - 强调文字颜色 1 5" xfId="440"/>
    <cellStyle name="20% - 强调文字颜色 1 6" xfId="441"/>
    <cellStyle name="常规 96 3" xfId="442"/>
    <cellStyle name="20% - 强调文字颜色 1 6 2" xfId="443"/>
    <cellStyle name="20% - 强调文字颜色 1 6_2016.6.18-重点项目资金需求测算表(六）2016年8月（实验二小上报）" xfId="444"/>
    <cellStyle name="常规 70 2" xfId="445"/>
    <cellStyle name="常规 65 2" xfId="446"/>
    <cellStyle name="60% - 强调文字颜色 4 4 2 2" xfId="447"/>
    <cellStyle name="20% - 强调文字颜色 1 7" xfId="448"/>
    <cellStyle name="常规 97 3" xfId="449"/>
    <cellStyle name="常规 70 2 2" xfId="450"/>
    <cellStyle name="常规 65 2 2" xfId="451"/>
    <cellStyle name="20% - 强调文字颜色 1 7 2" xfId="452"/>
    <cellStyle name="常规 70 3" xfId="453"/>
    <cellStyle name="常规 65 3" xfId="454"/>
    <cellStyle name="20% - 强调文字颜色 1 8" xfId="455"/>
    <cellStyle name="20% - 强调文字颜色 2 6 2" xfId="456"/>
    <cellStyle name="常规 70 4" xfId="457"/>
    <cellStyle name="常规 65 4" xfId="458"/>
    <cellStyle name="20% - 强调文字颜色 1 9" xfId="459"/>
    <cellStyle name="20% - 强调文字颜色 2 2 2 2 2" xfId="460"/>
    <cellStyle name="20% - 强调文字颜色 4 4 3" xfId="461"/>
    <cellStyle name="强调文字颜色 1 2 4" xfId="462"/>
    <cellStyle name="60% - 强调文字颜色 4 12" xfId="463"/>
    <cellStyle name="40% - 强调文字颜色 3 11" xfId="464"/>
    <cellStyle name="20% - 强调文字颜色 2 10" xfId="465"/>
    <cellStyle name="20% - 强调文字颜色 3 4 3_2016.6.18-重点项目资金需求测算表(六）2016年8月（实验二小上报）" xfId="466"/>
    <cellStyle name="20% - 强调文字颜色 4 3 3 2" xfId="467"/>
    <cellStyle name="20% - 强调文字颜色 4 4 4" xfId="468"/>
    <cellStyle name="强调文字颜色 1 2 5" xfId="469"/>
    <cellStyle name="60% - 强调文字颜色 4 13" xfId="470"/>
    <cellStyle name="40% - 强调文字颜色 3 12" xfId="471"/>
    <cellStyle name="20% - 强调文字颜色 2 11" xfId="472"/>
    <cellStyle name="强调文字颜色 1 2 6" xfId="473"/>
    <cellStyle name="60% - 强调文字颜色 4 14" xfId="474"/>
    <cellStyle name="40% - 强调文字颜色 3 13" xfId="475"/>
    <cellStyle name="20% - 强调文字颜色 2 12" xfId="476"/>
    <cellStyle name="60% - 强调文字颜色 4 15" xfId="477"/>
    <cellStyle name="40% - 强调文字颜色 3 14" xfId="478"/>
    <cellStyle name="20% - 强调文字颜色 2 13" xfId="479"/>
    <cellStyle name="40% - 强调文字颜色 1 2 2" xfId="480"/>
    <cellStyle name="40% - 强调文字颜色 3 15" xfId="481"/>
    <cellStyle name="20% - 强调文字颜色 2 14" xfId="482"/>
    <cellStyle name="40% - 强调文字颜色 1 2 3" xfId="483"/>
    <cellStyle name="20% - 强调文字颜色 2 15" xfId="484"/>
    <cellStyle name="20% - 强调文字颜色 2 2" xfId="485"/>
    <cellStyle name="20% - 强调文字颜色 2 6" xfId="486"/>
    <cellStyle name="20% - 强调文字颜色 2 2 2 2" xfId="487"/>
    <cellStyle name="强调文字颜色 1 3 2" xfId="488"/>
    <cellStyle name="常规 83 4" xfId="489"/>
    <cellStyle name="常规 78 4" xfId="490"/>
    <cellStyle name="20% - 强调文字颜色 2 6_2016.6.18-重点项目资金需求测算表(六）2016年8月（实验二小上报）" xfId="491"/>
    <cellStyle name="20% - 强调文字颜色 2 2 2 2_2016.6.18-重点项目资金需求测算表(六）2016年8月（实验二小上报）" xfId="492"/>
    <cellStyle name="常规 71 2" xfId="493"/>
    <cellStyle name="常规 66 2" xfId="494"/>
    <cellStyle name="60% - 强调文字颜色 4 4 3 2" xfId="495"/>
    <cellStyle name="20% - 强调文字颜色 2 7" xfId="496"/>
    <cellStyle name="20% - 强调文字颜色 2 2 2 3" xfId="497"/>
    <cellStyle name="常规 71 4" xfId="498"/>
    <cellStyle name="常规 66 4" xfId="499"/>
    <cellStyle name="20% - 强调文字颜色 2 2 2 3 2" xfId="500"/>
    <cellStyle name="20% - 强调文字颜色 2 9" xfId="501"/>
    <cellStyle name="常规 71 2 2" xfId="502"/>
    <cellStyle name="常规 66 2 2" xfId="503"/>
    <cellStyle name="20% - 强调文字颜色 2 7 2" xfId="504"/>
    <cellStyle name="样式 1" xfId="505"/>
    <cellStyle name="常规 71 3" xfId="506"/>
    <cellStyle name="常规 66 3" xfId="507"/>
    <cellStyle name="20% - 强调文字颜色 2 8" xfId="508"/>
    <cellStyle name="20% - 强调文字颜色 2 2 2 4" xfId="509"/>
    <cellStyle name="20% - 强调文字颜色 2 2 2_2016.6.18-重点项目资金需求测算表(六）2016年8月（实验二小上报）" xfId="510"/>
    <cellStyle name="20% - 强调文字颜色 2 2 3" xfId="511"/>
    <cellStyle name="强调文字颜色 2 7 2" xfId="512"/>
    <cellStyle name="20% - 强调文字颜色 6 2 2 3 2" xfId="513"/>
    <cellStyle name="20% - 强调文字颜色 2 2 3 2" xfId="514"/>
    <cellStyle name="20% - 强调文字颜色 3 6" xfId="515"/>
    <cellStyle name="20% - 强调文字颜色 2 2 4" xfId="516"/>
    <cellStyle name="40% - 强调文字颜色 5 4 3_2016.6.18-重点项目资金需求测算表(六）2016年8月（实验二小上报）" xfId="517"/>
    <cellStyle name="20% - 强调文字颜色 2 2 4 2" xfId="518"/>
    <cellStyle name="20% - 强调文字颜色 4 6" xfId="519"/>
    <cellStyle name="20% - 强调文字颜色 2 2 5" xfId="520"/>
    <cellStyle name="20% - 强调文字颜色 2 2 6" xfId="521"/>
    <cellStyle name="40% - 强调文字颜色 1 2 3 2" xfId="522"/>
    <cellStyle name="20% - 强调文字颜色 2 3" xfId="523"/>
    <cellStyle name="强调文字颜色 2 2 3 2" xfId="524"/>
    <cellStyle name="20% - 强调文字颜色 5 4 2 2" xfId="525"/>
    <cellStyle name="20% - 强调文字颜色 2 3 2" xfId="526"/>
    <cellStyle name="常规 35" xfId="527"/>
    <cellStyle name="常规 40" xfId="528"/>
    <cellStyle name="20% - 强调文字颜色 2 3 2 2" xfId="529"/>
    <cellStyle name="常规 35 2" xfId="530"/>
    <cellStyle name="常规 40 2" xfId="531"/>
    <cellStyle name="百分比 2" xfId="532"/>
    <cellStyle name="20% - 强调文字颜色 2 3 2_2016.6.18-重点项目资金需求测算表(六）2016年8月（实验二小上报）" xfId="533"/>
    <cellStyle name="常规 10 2 2 3 2" xfId="534"/>
    <cellStyle name="20% - 强调文字颜色 2 3 3" xfId="535"/>
    <cellStyle name="Accent4_乡结算项目汇总表" xfId="536"/>
    <cellStyle name="常规 36" xfId="537"/>
    <cellStyle name="常规 41" xfId="538"/>
    <cellStyle name="40% - 强调文字颜色 1 10" xfId="539"/>
    <cellStyle name="60% - 强调文字颜色 2 11" xfId="540"/>
    <cellStyle name="20% - 强调文字颜色 2 3 3 2" xfId="541"/>
    <cellStyle name="常规 36 2" xfId="542"/>
    <cellStyle name="常规 41 2" xfId="543"/>
    <cellStyle name="20% - 强调文字颜色 2 3 3_2016.6.18-重点项目资金需求测算表(六）2016年8月（实验二小上报）" xfId="544"/>
    <cellStyle name="20% - 强调文字颜色 2 3 4" xfId="545"/>
    <cellStyle name="常规 37" xfId="546"/>
    <cellStyle name="常规 42" xfId="547"/>
    <cellStyle name="40% - 强调文字颜色 1 11" xfId="548"/>
    <cellStyle name="60% - 强调文字颜色 2 12" xfId="549"/>
    <cellStyle name="20% - 强调文字颜色 2 3_2016.6.18-重点项目资金需求测算表(六）2016年8月（实验二小上报）" xfId="550"/>
    <cellStyle name="20% - 强调文字颜色 6 10" xfId="551"/>
    <cellStyle name="检查单元格 2 5" xfId="552"/>
    <cellStyle name="差_2010年县乡财力情况" xfId="553"/>
    <cellStyle name="20% - 强调文字颜色 2 4" xfId="554"/>
    <cellStyle name="40% - 强调文字颜色 3 7 2" xfId="555"/>
    <cellStyle name="20% - 强调文字颜色 2 4 3" xfId="556"/>
    <cellStyle name="20% - 强调文字颜色 2 4 3 2" xfId="557"/>
    <cellStyle name="20% - 强调文字颜色 2 4 3_2016.6.18-重点项目资金需求测算表(六）2016年8月（实验二小上报）" xfId="558"/>
    <cellStyle name="标题 5 2 2" xfId="559"/>
    <cellStyle name="20% - 强调文字颜色 2 4 4" xfId="560"/>
    <cellStyle name="20% - 强调文字颜色 2 4_2016.6.18-重点项目资金需求测算表(六）2016年8月（实验二小上报）" xfId="561"/>
    <cellStyle name="60% - 强调文字颜色 5 2 5" xfId="562"/>
    <cellStyle name="解释性文本 2 2 2" xfId="563"/>
    <cellStyle name="20% - 强调文字颜色 2 5" xfId="564"/>
    <cellStyle name="20% - 强调文字颜色 3 12" xfId="565"/>
    <cellStyle name="40% - 强调文字颜色 4 13" xfId="566"/>
    <cellStyle name="60% - 强调文字颜色 5 14" xfId="567"/>
    <cellStyle name="40% - 强调文字颜色 2 6" xfId="568"/>
    <cellStyle name="常规 3 2 2 2 2 2 2" xfId="569"/>
    <cellStyle name="20% - 强调文字颜色 3 13" xfId="570"/>
    <cellStyle name="40% - 强调文字颜色 4 14" xfId="571"/>
    <cellStyle name="60% - 强调文字颜色 5 15" xfId="572"/>
    <cellStyle name="40% - 强调文字颜色 2 7" xfId="573"/>
    <cellStyle name="20% - 强调文字颜色 5 2 2 2" xfId="574"/>
    <cellStyle name="Accent5 2" xfId="575"/>
    <cellStyle name="20% - 强调文字颜色 3 14" xfId="576"/>
    <cellStyle name="40% - 强调文字颜色 4 15" xfId="577"/>
    <cellStyle name="Milliers_!!!GO" xfId="578"/>
    <cellStyle name="20% - 强调文字颜色 5 2 2 3" xfId="579"/>
    <cellStyle name="40% - 强调文字颜色 2 8" xfId="580"/>
    <cellStyle name="40% - 强调文字颜色 1 7 2" xfId="581"/>
    <cellStyle name="20% - 强调文字颜色 5 2 2 4" xfId="582"/>
    <cellStyle name="40% - 强调文字颜色 2 9" xfId="583"/>
    <cellStyle name="Accent5 3" xfId="584"/>
    <cellStyle name="20% - 强调文字颜色 6 2 3_2016.6.18-重点项目资金需求测算表(六）2016年8月（实验二小上报）" xfId="585"/>
    <cellStyle name="20% - 强调文字颜色 3 15" xfId="586"/>
    <cellStyle name="20% - 强调文字颜色 3 2" xfId="587"/>
    <cellStyle name="常规 3 2 5" xfId="588"/>
    <cellStyle name="20% - 强调文字颜色 5 13" xfId="589"/>
    <cellStyle name="40% - 强调文字颜色 6 14" xfId="590"/>
    <cellStyle name="40% - 强调文字颜色 2 4 3_2016.6.18-重点项目资金需求测算表(六）2016年8月（实验二小上报）" xfId="591"/>
    <cellStyle name="输出 3 2" xfId="592"/>
    <cellStyle name="20% - 强调文字颜色 3 2 2" xfId="593"/>
    <cellStyle name="常规 3 2 5 2" xfId="594"/>
    <cellStyle name="20% - 强调文字颜色 6 7_2016.6.18-重点项目资金需求测算表(六）2016年8月（实验二小上报）" xfId="595"/>
    <cellStyle name="检查单元格 7" xfId="596"/>
    <cellStyle name="输出 3 2 2" xfId="597"/>
    <cellStyle name="40% - 强调文字颜色 5 2 4_2016.6.18-重点项目资金需求测算表(六）2016年8月（实验二小上报）" xfId="598"/>
    <cellStyle name="20% - 强调文字颜色 3 2 2 2" xfId="599"/>
    <cellStyle name="20% - 强调文字颜色 3 2 2 2 2" xfId="600"/>
    <cellStyle name="标题 1 2 4 2" xfId="601"/>
    <cellStyle name="40% - 强调文字颜色 1 3 3_2016.6.18-重点项目资金需求测算表(六）2016年8月（实验二小上报）" xfId="602"/>
    <cellStyle name="标题 3 4 2" xfId="603"/>
    <cellStyle name="常规 14 2 5" xfId="604"/>
    <cellStyle name="20% - 强调文字颜色 3 2 2 2_2016.6.18-重点项目资金需求测算表(六）2016年8月（实验二小上报）" xfId="605"/>
    <cellStyle name="20% - 强调文字颜色 3 8" xfId="606"/>
    <cellStyle name="常规 67 3" xfId="607"/>
    <cellStyle name="20% - 强调文字颜色 3 2 2 3_2016.6.18-重点项目资金需求测算表(六）2016年8月（实验二小上报）" xfId="608"/>
    <cellStyle name="标题 2 2 6" xfId="609"/>
    <cellStyle name="20% - 强调文字颜色 6 4 2" xfId="610"/>
    <cellStyle name="适中 2 4" xfId="611"/>
    <cellStyle name="20% - 强调文字颜色 3 2 2 4" xfId="612"/>
    <cellStyle name="差_2009年度财政总决算录入表（讨论稿）" xfId="613"/>
    <cellStyle name="20% - 强调文字颜色 3 2 4_2016.6.18-重点项目资金需求测算表(六）2016年8月（实验二小上报）" xfId="614"/>
    <cellStyle name="60% - 强调文字颜色 3 2 2" xfId="615"/>
    <cellStyle name="20% - 强调文字颜色 5 4 2" xfId="616"/>
    <cellStyle name="常规 12 2 3 2" xfId="617"/>
    <cellStyle name="强调文字颜色 4 10" xfId="618"/>
    <cellStyle name="20% - 强调文字颜色 3 2 2_2016.6.18-重点项目资金需求测算表(六）2016年8月（实验二小上报）" xfId="619"/>
    <cellStyle name="60% - 强调文字颜色 3 2" xfId="620"/>
    <cellStyle name="20% - 强调文字颜色 5 4" xfId="621"/>
    <cellStyle name="20% - 强调文字颜色 3 2 3" xfId="622"/>
    <cellStyle name="强调文字颜色 3 7 2" xfId="623"/>
    <cellStyle name="汇总 5" xfId="624"/>
    <cellStyle name="20% - 强调文字颜色 3 2 3 2" xfId="625"/>
    <cellStyle name="20% - 强调文字颜色 3 2 4" xfId="626"/>
    <cellStyle name="20% - 强调文字颜色 3 4 2_2016.6.18-重点项目资金需求测算表(六）2016年8月（实验二小上报）" xfId="627"/>
    <cellStyle name="20% - 强调文字颜色 3 2 4 2" xfId="628"/>
    <cellStyle name="差_2008-2010民生支出 3" xfId="629"/>
    <cellStyle name="常规 3 4 2 4 2" xfId="630"/>
    <cellStyle name="强调文字颜色 5 4 3 2" xfId="631"/>
    <cellStyle name="20% - 强调文字颜色 5 3_2016.6.18-重点项目资金需求测算表(六）2016年8月（实验二小上报）" xfId="632"/>
    <cellStyle name="20% - 强调文字颜色 3 2 5" xfId="633"/>
    <cellStyle name="注释 8 2" xfId="634"/>
    <cellStyle name="40% - 强调文字颜色 1 3 3 2" xfId="635"/>
    <cellStyle name="20% - 强调文字颜色 3 2 6" xfId="636"/>
    <cellStyle name="标题 1 4" xfId="637"/>
    <cellStyle name="20% - 强调文字颜色 3 2_2016.6.18-重点项目资金需求测算表(六）2016年8月（实验二小上报）" xfId="638"/>
    <cellStyle name="40% - 强调文字颜色 6 2" xfId="639"/>
    <cellStyle name="标题 17" xfId="640"/>
    <cellStyle name="好 3 3" xfId="641"/>
    <cellStyle name="20% - 强调文字颜色 3 3 2 2" xfId="642"/>
    <cellStyle name="20% - 强调文字颜色 3 3 2_2016.6.18-重点项目资金需求测算表(六）2016年8月（实验二小上报）" xfId="643"/>
    <cellStyle name="20% - 强调文字颜色 3 3 3" xfId="644"/>
    <cellStyle name="常规 13" xfId="645"/>
    <cellStyle name="好 4 3" xfId="646"/>
    <cellStyle name="20% - 强调文字颜色 3 3 3 2" xfId="647"/>
    <cellStyle name="20% - 强调文字颜色 3 3_2016.6.18-重点项目资金需求测算表(六）2016年8月（实验二小上报）" xfId="648"/>
    <cellStyle name="20% - 强调文字颜色 5 15" xfId="649"/>
    <cellStyle name="常规 3 2 7" xfId="650"/>
    <cellStyle name="20% - 强调文字颜色 3 4" xfId="651"/>
    <cellStyle name="20% - 强调文字颜色 3 4 2" xfId="652"/>
    <cellStyle name="标题 3 2 4" xfId="653"/>
    <cellStyle name="好 7" xfId="654"/>
    <cellStyle name="20% - 强调文字颜色 5 2 2_2016.6.18-重点项目资金需求测算表(六）2016年8月（实验二小上报）" xfId="655"/>
    <cellStyle name="20% - 强调文字颜色 3 4 2 2" xfId="656"/>
    <cellStyle name="20% - 强调文字颜色 3 4 3" xfId="657"/>
    <cellStyle name="20% - 强调文字颜色 3 4 3 2" xfId="658"/>
    <cellStyle name="20% - 强调文字颜色 3 4 4" xfId="659"/>
    <cellStyle name="20% - 强调文字颜色 4 2 3 2" xfId="660"/>
    <cellStyle name="强调文字颜色 4 7 2" xfId="661"/>
    <cellStyle name="20% - 强调文字颜色 4 2 3" xfId="662"/>
    <cellStyle name="Accent6 - 40%" xfId="663"/>
    <cellStyle name="20% - 强调文字颜色 3 4_2016.6.18-重点项目资金需求测算表(六）2016年8月（实验二小上报）" xfId="664"/>
    <cellStyle name="常规 3 2 8" xfId="665"/>
    <cellStyle name="20% - 强调文字颜色 3 5" xfId="666"/>
    <cellStyle name="20% - 强调文字颜色 3 6 2" xfId="667"/>
    <cellStyle name="40% - 强调文字颜色 2 3 4" xfId="668"/>
    <cellStyle name="20% - 强调文字颜色 3 6_2016.6.18-重点项目资金需求测算表(六）2016年8月（实验二小上报）" xfId="669"/>
    <cellStyle name="40% - 强调文字颜色 1 7_2016.6.18-重点项目资金需求测算表(六）2016年8月（实验二小上报）" xfId="670"/>
    <cellStyle name="常规 67 2 2" xfId="671"/>
    <cellStyle name="20% - 强调文字颜色 3 7 2" xfId="672"/>
    <cellStyle name="标题 4 4 2" xfId="673"/>
    <cellStyle name="20% - 强调文字颜色 3 7_2016.6.18-重点项目资金需求测算表(六）2016年8月（实验二小上报）" xfId="674"/>
    <cellStyle name="40% - 强调文字颜色 4 2 2 2" xfId="675"/>
    <cellStyle name="常规 67 4" xfId="676"/>
    <cellStyle name="60% - 强调文字颜色 3 10" xfId="677"/>
    <cellStyle name="20% - 强调文字颜色 3 9" xfId="678"/>
    <cellStyle name="60% - 强调文字颜色 6 12" xfId="679"/>
    <cellStyle name="40% - 强调文字颜色 5 11" xfId="680"/>
    <cellStyle name="20% - 强调文字颜色 4 10" xfId="681"/>
    <cellStyle name="强调文字颜色 3 3 3" xfId="682"/>
    <cellStyle name="40% - 强调文字颜色 5 2 2 2" xfId="683"/>
    <cellStyle name="20% - 强调文字颜色 6 3 3_2016.6.18-重点项目资金需求测算表(六）2016年8月（实验二小上报）" xfId="684"/>
    <cellStyle name="60% - 强调文字颜色 6 13" xfId="685"/>
    <cellStyle name="40% - 强调文字颜色 5 12" xfId="686"/>
    <cellStyle name="20% - 强调文字颜色 4 11" xfId="687"/>
    <cellStyle name="PSDec" xfId="688"/>
    <cellStyle name="40% - 强调文字颜色 4 2 2 2 2" xfId="689"/>
    <cellStyle name="强调文字颜色 3 3 4" xfId="690"/>
    <cellStyle name="标题 4 4 2 2" xfId="691"/>
    <cellStyle name="40% - 强调文字颜色 5 2 2 3" xfId="692"/>
    <cellStyle name="常规 3 3 5" xfId="693"/>
    <cellStyle name="20% - 强调文字颜色 4 2" xfId="694"/>
    <cellStyle name="常规 3 3 5 2" xfId="695"/>
    <cellStyle name="20% - 强调文字颜色 4 2 2" xfId="696"/>
    <cellStyle name="标题 3 2 2 3" xfId="697"/>
    <cellStyle name="常规 58" xfId="698"/>
    <cellStyle name="常规 63" xfId="699"/>
    <cellStyle name="20% - 强调文字颜色 4 2 2 2 2" xfId="700"/>
    <cellStyle name="常规 18 5" xfId="701"/>
    <cellStyle name="常规 23 5" xfId="702"/>
    <cellStyle name="常规 3 2 3 2" xfId="703"/>
    <cellStyle name="Accent2 - 20% 2" xfId="704"/>
    <cellStyle name="20% - 强调文字颜色 5 3 3_2016.6.18-重点项目资金需求测算表(六）2016年8月（实验二小上报）" xfId="705"/>
    <cellStyle name="20% - 强调文字颜色 4 2 2 3 2" xfId="706"/>
    <cellStyle name="适中 2 3" xfId="707"/>
    <cellStyle name="20% - 强调文字颜色 4 2 3_2016.6.18-重点项目资金需求测算表(六）2016年8月（实验二小上报）" xfId="708"/>
    <cellStyle name="40% - 强调文字颜色 1 3 2_2016.6.18-重点项目资金需求测算表(六）2016年8月（实验二小上报）" xfId="709"/>
    <cellStyle name="20% - 强调文字颜色 4 2 4" xfId="710"/>
    <cellStyle name="40% - 强调文字颜色 1 4 3_2016.6.18-重点项目资金需求测算表(六）2016年8月（实验二小上报）" xfId="711"/>
    <cellStyle name="20% - 强调文字颜色 4 2 4 2" xfId="712"/>
    <cellStyle name="20% - 强调文字颜色 5 2 5" xfId="713"/>
    <cellStyle name="强调文字颜色 1 2 2 3" xfId="714"/>
    <cellStyle name="20% - 强调文字颜色 4 2 4_2016.6.18-重点项目资金需求测算表(六）2016年8月（实验二小上报）" xfId="715"/>
    <cellStyle name="20% - 强调文字颜色 4 2 5" xfId="716"/>
    <cellStyle name="40% - 强调文字颜色 1 4 3 2" xfId="717"/>
    <cellStyle name="20% - 强调文字颜色 4 2 6" xfId="718"/>
    <cellStyle name="常规 3 3 6" xfId="719"/>
    <cellStyle name="20% - 强调文字颜色 4 3" xfId="720"/>
    <cellStyle name="20% - 强调文字颜色 4 3 2 2" xfId="721"/>
    <cellStyle name="20% - 强调文字颜色 4 3 4" xfId="722"/>
    <cellStyle name="20% - 强调文字颜色 4 3 2_2016.6.18-重点项目资金需求测算表(六）2016年8月（实验二小上报）" xfId="723"/>
    <cellStyle name="40% - 强调文字颜色 2 2 3 2" xfId="724"/>
    <cellStyle name="20% - 强调文字颜色 6 14" xfId="725"/>
    <cellStyle name="20% - 强调文字颜色 4 3 3" xfId="726"/>
    <cellStyle name="标题 1 2 2 3 2" xfId="727"/>
    <cellStyle name="20% - 强调文字颜色 4 3 3_2016.6.18-重点项目资金需求测算表(六）2016年8月（实验二小上报）" xfId="728"/>
    <cellStyle name="好_-2009乡镇统计表样_2013年镇街收入测算情况" xfId="729"/>
    <cellStyle name="20% - 强调文字颜色 4 4" xfId="730"/>
    <cellStyle name="20% - 强调文字颜色 5 4 3" xfId="731"/>
    <cellStyle name="20% - 强调文字颜色 4 4 2_2016.6.18-重点项目资金需求测算表(六）2016年8月（实验二小上报）" xfId="732"/>
    <cellStyle name="20% - 强调文字颜色 4 4 3 2" xfId="733"/>
    <cellStyle name="20% - 强调文字颜色 5 4 4" xfId="734"/>
    <cellStyle name="标题 9 2" xfId="735"/>
    <cellStyle name="常规 3 7" xfId="736"/>
    <cellStyle name="20% - 强调文字颜色 4 4 3_2016.6.18-重点项目资金需求测算表(六）2016年8月（实验二小上报）" xfId="737"/>
    <cellStyle name="20% - 强调文字颜色 4 6 2" xfId="738"/>
    <cellStyle name="常规 14 3 3_2016.6.18-重点项目资金需求测算表(六）2016年8月（实验二小上报）" xfId="739"/>
    <cellStyle name="60% - 强调文字颜色 2 15" xfId="740"/>
    <cellStyle name="40% - 强调文字颜色 1 14" xfId="741"/>
    <cellStyle name="常规 2 2 5" xfId="742"/>
    <cellStyle name="20% - 强调文字颜色 4 6_2016.6.18-重点项目资金需求测算表(六）2016年8月（实验二小上报）" xfId="743"/>
    <cellStyle name="常规 54 3 2" xfId="744"/>
    <cellStyle name="常规 49 3 2" xfId="745"/>
    <cellStyle name="20% - 强调文字颜色 4 7_2016.6.18-重点项目资金需求测算表(六）2016年8月（实验二小上报）" xfId="746"/>
    <cellStyle name="20% - 强调文字颜色 4 8" xfId="747"/>
    <cellStyle name="20% - 强调文字颜色 6 3 2_2016.6.18-重点项目资金需求测算表(六）2016年8月（实验二小上报）" xfId="748"/>
    <cellStyle name="20% - 强调文字颜色 4 9" xfId="749"/>
    <cellStyle name="40% - 强调文字颜色 5 4_2016.6.18-重点项目资金需求测算表(六）2016年8月（实验二小上报）" xfId="750"/>
    <cellStyle name="20% - 强调文字颜色 5 2" xfId="751"/>
    <cellStyle name="20% - 强调文字颜色 5 2 2" xfId="752"/>
    <cellStyle name="20% - 强调文字颜色 5 2 2 2 2" xfId="753"/>
    <cellStyle name="40% - 强调文字颜色 2 7 2" xfId="754"/>
    <cellStyle name="适中 2 3 2" xfId="755"/>
    <cellStyle name="20% - 强调文字颜色 5 2 2 2_2016.6.18-重点项目资金需求测算表(六）2016年8月（实验二小上报）" xfId="756"/>
    <cellStyle name="40% - 强调文字颜色 2 7_2016.6.18-重点项目资金需求测算表(六）2016年8月（实验二小上报）" xfId="757"/>
    <cellStyle name="标题 1 3" xfId="758"/>
    <cellStyle name="20% - 强调文字颜色 5 2 2 3 2" xfId="759"/>
    <cellStyle name="强调 2" xfId="760"/>
    <cellStyle name="常规 74 4" xfId="761"/>
    <cellStyle name="20% - 强调文字颜色 5 9" xfId="762"/>
    <cellStyle name="20% - 强调文字颜色 5 2 2 3_2016.6.18-重点项目资金需求测算表(六）2016年8月（实验二小上报）" xfId="763"/>
    <cellStyle name="强调文字颜色 5 7 2" xfId="764"/>
    <cellStyle name="20% - 强调文字颜色 5 2 3" xfId="765"/>
    <cellStyle name="常规 104 4" xfId="766"/>
    <cellStyle name="40% - 强调文字颜色 3 7" xfId="767"/>
    <cellStyle name="20% - 强调文字颜色 5 2 3 2" xfId="768"/>
    <cellStyle name="20% - 强调文字颜色 6 2 4" xfId="769"/>
    <cellStyle name="20% - 强调文字颜色 5 2 3_2016.6.18-重点项目资金需求测算表(六）2016年8月（实验二小上报）" xfId="770"/>
    <cellStyle name="Accent4 - 60% 3" xfId="771"/>
    <cellStyle name="PSSpacer" xfId="772"/>
    <cellStyle name="40% - 强调文字颜色 4 6" xfId="773"/>
    <cellStyle name="20% - 强调文字颜色 5 2 4" xfId="774"/>
    <cellStyle name="20% - 强调文字颜色 6 2 5" xfId="775"/>
    <cellStyle name="40% - 强调文字颜色 4 7" xfId="776"/>
    <cellStyle name="20% - 强调文字颜色 5 2 4 2" xfId="777"/>
    <cellStyle name="20% - 强调文字颜色 5 2 4_2016.6.18-重点项目资金需求测算表(六）2016年8月（实验二小上报）" xfId="778"/>
    <cellStyle name="60% - 强调文字颜色 6 7" xfId="779"/>
    <cellStyle name="20% - 强调文字颜色 5 2_2016.6.18-重点项目资金需求测算表(六）2016年8月（实验二小上报）" xfId="780"/>
    <cellStyle name="20% - 强调文字颜色 5 3" xfId="781"/>
    <cellStyle name="百分比 3" xfId="782"/>
    <cellStyle name="20% - 强调文字颜色 5 3 2" xfId="783"/>
    <cellStyle name="40% - 强调文字颜色 2 6_2016.6.18-重点项目资金需求测算表(六）2016年8月（实验二小上报）" xfId="784"/>
    <cellStyle name="百分比 3 2" xfId="785"/>
    <cellStyle name="20% - 强调文字颜色 5 3 2 2" xfId="786"/>
    <cellStyle name="20% - 强调文字颜色 5 3 2_2016.6.18-重点项目资金需求测算表(六）2016年8月（实验二小上报）" xfId="787"/>
    <cellStyle name="20% - 强调文字颜色 6 6" xfId="788"/>
    <cellStyle name="40% - 强调文字颜色 5 2 3" xfId="789"/>
    <cellStyle name="40% - 强调文字颜色 1 15" xfId="790"/>
    <cellStyle name="百分比 4 2" xfId="791"/>
    <cellStyle name="常规 2 2 6" xfId="792"/>
    <cellStyle name="20% - 强调文字颜色 5 3 3 2" xfId="793"/>
    <cellStyle name="百分比 2 3 2" xfId="794"/>
    <cellStyle name="强调文字颜色 3 7" xfId="795"/>
    <cellStyle name="常规 2 14" xfId="796"/>
    <cellStyle name="20% - 强调文字颜色 5 4 3_2016.6.18-重点项目资金需求测算表(六）2016年8月（实验二小上报）" xfId="797"/>
    <cellStyle name="20% - 强调文字颜色 5 4_2016.6.18-重点项目资金需求测算表(六）2016年8月（实验二小上报）" xfId="798"/>
    <cellStyle name="20% - 强调文字颜色 5 5" xfId="799"/>
    <cellStyle name="20% - 强调文字颜色 5 6" xfId="800"/>
    <cellStyle name="20% - 强调文字颜色 5 6 2" xfId="801"/>
    <cellStyle name="60% - 强调文字颜色 3 11" xfId="802"/>
    <cellStyle name="40% - 强调文字颜色 2 10" xfId="803"/>
    <cellStyle name="警告文本 2 5" xfId="804"/>
    <cellStyle name="60% - 强调文字颜色 1 2 4 2" xfId="805"/>
    <cellStyle name="20% - 强调文字颜色 5 6_2016.6.18-重点项目资金需求测算表(六）2016年8月（实验二小上报）" xfId="806"/>
    <cellStyle name="常规 74 2" xfId="807"/>
    <cellStyle name="常规 69 2" xfId="808"/>
    <cellStyle name="20% - 强调文字颜色 5 7" xfId="809"/>
    <cellStyle name="常规 74 2 2" xfId="810"/>
    <cellStyle name="20% - 强调文字颜色 5 7 2" xfId="811"/>
    <cellStyle name="警告文本 4 3" xfId="812"/>
    <cellStyle name="40% - 强调文字颜色 2 2 2 3_2016.6.18-重点项目资金需求测算表(六）2016年8月（实验二小上报）" xfId="813"/>
    <cellStyle name="强调 1" xfId="814"/>
    <cellStyle name="常规 74 3" xfId="815"/>
    <cellStyle name="20% - 强调文字颜色 5 8" xfId="816"/>
    <cellStyle name="检查单元格 2 6" xfId="817"/>
    <cellStyle name="20% - 强调文字颜色 6 11" xfId="818"/>
    <cellStyle name="强调文字颜色 5 4 3" xfId="819"/>
    <cellStyle name="常规 3 4 2 4" xfId="820"/>
    <cellStyle name="40% - 强调文字颜色 5 4 3 2" xfId="821"/>
    <cellStyle name="20% - 强调文字颜色 6 12" xfId="822"/>
    <cellStyle name="20% - 强调文字颜色 6 13" xfId="823"/>
    <cellStyle name="20% - 强调文字颜色 6 15" xfId="824"/>
    <cellStyle name="60% - 强调文字颜色 6 2 4" xfId="825"/>
    <cellStyle name="常规 3 5 5" xfId="826"/>
    <cellStyle name="20% - 强调文字颜色 6 2" xfId="827"/>
    <cellStyle name="20% - 强调文字颜色 6 2 2 2" xfId="828"/>
    <cellStyle name="20% - 强调文字颜色 6 2 2 2 2" xfId="829"/>
    <cellStyle name="20% - 强调文字颜色 6 2 4 2" xfId="830"/>
    <cellStyle name="常规 10 2 4" xfId="831"/>
    <cellStyle name="40% - 强调文字颜色 4 4 2_2016.6.18-重点项目资金需求测算表(六）2016年8月（实验二小上报）" xfId="832"/>
    <cellStyle name="输入 3" xfId="833"/>
    <cellStyle name="常规 2 9" xfId="834"/>
    <cellStyle name="20% - 强调文字颜色 6 2 2 2_2016.6.18-重点项目资金需求测算表(六）2016年8月（实验二小上报）" xfId="835"/>
    <cellStyle name="PSSpacer 2" xfId="836"/>
    <cellStyle name="40% - 强调文字颜色 4 6 2" xfId="837"/>
    <cellStyle name="20% - 强调文字颜色 6 2 2 3" xfId="838"/>
    <cellStyle name="警告文本 9" xfId="839"/>
    <cellStyle name="标题1" xfId="840"/>
    <cellStyle name="20% - 强调文字颜色 6 2 2 3_2016.6.18-重点项目资金需求测算表(六）2016年8月（实验二小上报）" xfId="841"/>
    <cellStyle name="20% - 强调文字颜色 6 2 2 4" xfId="842"/>
    <cellStyle name="常规 96 2 2 2" xfId="843"/>
    <cellStyle name="20% - 强调文字颜色 6 2 2_2016.6.18-重点项目资金需求测算表(六）2016年8月（实验二小上报）" xfId="844"/>
    <cellStyle name="强调文字颜色 6 7 2" xfId="845"/>
    <cellStyle name="20% - 强调文字颜色 6 2 3" xfId="846"/>
    <cellStyle name="20% - 强调文字颜色 6 2 3 2" xfId="847"/>
    <cellStyle name="60% - 强调文字颜色 5 5" xfId="848"/>
    <cellStyle name="20% - 强调文字颜色 6 2 4_2016.6.18-重点项目资金需求测算表(六）2016年8月（实验二小上报）" xfId="849"/>
    <cellStyle name="Accent3 - 40%" xfId="850"/>
    <cellStyle name="20% - 强调文字颜色 6 2 6" xfId="851"/>
    <cellStyle name="40% - 强调文字颜色 2 2 4" xfId="852"/>
    <cellStyle name="20% - 强调文字颜色 6 2_2016.6.18-重点项目资金需求测算表(六）2016年8月（实验二小上报）" xfId="853"/>
    <cellStyle name="60% - 强调文字颜色 6 2 5" xfId="854"/>
    <cellStyle name="解释性文本 3 2 2" xfId="855"/>
    <cellStyle name="常规 3 5 6" xfId="856"/>
    <cellStyle name="20% - 强调文字颜色 6 3" xfId="857"/>
    <cellStyle name="常规 14 7" xfId="858"/>
    <cellStyle name="20% - 强调文字颜色 6 3 2" xfId="859"/>
    <cellStyle name="20% - 强调文字颜色 6 3 2 2" xfId="860"/>
    <cellStyle name="no dec" xfId="861"/>
    <cellStyle name="20% - 强调文字颜色 6 3 3" xfId="862"/>
    <cellStyle name="20% - 强调文字颜色 6 4 2_2016.6.18-重点项目资金需求测算表(六）2016年8月（实验二小上报）" xfId="863"/>
    <cellStyle name="20% - 强调文字颜色 6 3 3 2" xfId="864"/>
    <cellStyle name="20% - 强调文字颜色 6 3 4" xfId="865"/>
    <cellStyle name="汇总 2 2 2" xfId="866"/>
    <cellStyle name="20% - 强调文字颜色 6 3_2016.6.18-重点项目资金需求测算表(六）2016年8月（实验二小上报）" xfId="867"/>
    <cellStyle name="20% - 强调文字颜色 6 4 3 2" xfId="868"/>
    <cellStyle name="PSInt 3" xfId="869"/>
    <cellStyle name="常规 2 4 3" xfId="870"/>
    <cellStyle name="40% - 强调文字颜色 2 2 2 2 2" xfId="871"/>
    <cellStyle name="20% - 强调文字颜色 6 4_2016.6.18-重点项目资金需求测算表(六）2016年8月（实验二小上报）" xfId="872"/>
    <cellStyle name="20% - 强调文字颜色 6 5" xfId="873"/>
    <cellStyle name="好 2 3 2" xfId="874"/>
    <cellStyle name="40% - 强调文字颜色 5 2 2" xfId="875"/>
    <cellStyle name="适中 4 4" xfId="876"/>
    <cellStyle name="20% - 强调文字颜色 6 6 2" xfId="877"/>
    <cellStyle name="强调文字颜色 3 4 3" xfId="878"/>
    <cellStyle name="常规 3 2 2 4" xfId="879"/>
    <cellStyle name="40% - 强调文字颜色 5 2 3 2" xfId="880"/>
    <cellStyle name="20% - 强调文字颜色 6 6_2016.6.18-重点项目资金需求测算表(六）2016年8月（实验二小上报）" xfId="881"/>
    <cellStyle name="40% - 强调文字颜色 5 2 3_2016.6.18-重点项目资金需求测算表(六）2016年8月（实验二小上报）" xfId="882"/>
    <cellStyle name="常规 75 2" xfId="883"/>
    <cellStyle name="40% - 强调文字颜色 3 4 2 2" xfId="884"/>
    <cellStyle name="20% - 强调文字颜色 6 7" xfId="885"/>
    <cellStyle name="40% - 强调文字颜色 5 2 4" xfId="886"/>
    <cellStyle name="常规 75 2 2" xfId="887"/>
    <cellStyle name="20% - 强调文字颜色 6 7 2" xfId="888"/>
    <cellStyle name="常规 3 2 3 4" xfId="889"/>
    <cellStyle name="40% - 强调文字颜色 5 2 4 2" xfId="890"/>
    <cellStyle name="常规 75 3" xfId="891"/>
    <cellStyle name="20% - 强调文字颜色 6 8" xfId="892"/>
    <cellStyle name="40% - 强调文字颜色 5 2 5" xfId="893"/>
    <cellStyle name="常规 75 4" xfId="894"/>
    <cellStyle name="20% - 强调文字颜色 6 9" xfId="895"/>
    <cellStyle name="40% - 强调文字颜色 5 2 6" xfId="896"/>
    <cellStyle name="60% - 强调文字颜色 6 3 3 2" xfId="897"/>
    <cellStyle name="常规 3 6 4 2" xfId="898"/>
    <cellStyle name="60% - 强调文字颜色 2 13" xfId="899"/>
    <cellStyle name="40% - 强调文字颜色 1 12" xfId="900"/>
    <cellStyle name="40% - 强调文字颜色 1 2" xfId="901"/>
    <cellStyle name="40% - 强调文字颜色 4 3 2 2" xfId="902"/>
    <cellStyle name="汇总 2 4" xfId="903"/>
    <cellStyle name="40% - 强调文字颜色 1 2 2 2 2" xfId="904"/>
    <cellStyle name="计算 2 2 2 2" xfId="905"/>
    <cellStyle name="40% - 强调文字颜色 1 2 2 2_2016.6.18-重点项目资金需求测算表(六）2016年8月（实验二小上报）" xfId="906"/>
    <cellStyle name="40% - 强调文字颜色 1 2 2 3" xfId="907"/>
    <cellStyle name="40% - 强调文字颜色 1 2 2 4" xfId="908"/>
    <cellStyle name="百分比 2 2" xfId="909"/>
    <cellStyle name="40% - 强调文字颜色 5 2_2016.6.18-重点项目资金需求测算表(六）2016年8月（实验二小上报）" xfId="910"/>
    <cellStyle name="解释性文本 2 2 3" xfId="911"/>
    <cellStyle name="60% - 强调文字颜色 5 2 6" xfId="912"/>
    <cellStyle name="40% - 强调文字颜色 1 2 2_2016.6.18-重点项目资金需求测算表(六）2016年8月（实验二小上报）" xfId="913"/>
    <cellStyle name="40% - 强调文字颜色 1 2 4" xfId="914"/>
    <cellStyle name="强调文字颜色 1 3 3" xfId="915"/>
    <cellStyle name="40% - 强调文字颜色 1 2 4_2016.6.18-重点项目资金需求测算表(六）2016年8月（实验二小上报）" xfId="916"/>
    <cellStyle name="标题 2 2 2 2" xfId="917"/>
    <cellStyle name="40% - 强调文字颜色 1 2 5" xfId="918"/>
    <cellStyle name="标题 2 2 2 3" xfId="919"/>
    <cellStyle name="常规 42 2" xfId="920"/>
    <cellStyle name="常规 37 2" xfId="921"/>
    <cellStyle name="40% - 强调文字颜色 1 2 6" xfId="922"/>
    <cellStyle name="40% - 强调文字颜色 1 2_2016.6.18-重点项目资金需求测算表(六）2016年8月（实验二小上报）" xfId="923"/>
    <cellStyle name="常规 9 2" xfId="924"/>
    <cellStyle name="40% - 强调文字颜色 1 3" xfId="925"/>
    <cellStyle name="注释 9" xfId="926"/>
    <cellStyle name="40% - 强调文字颜色 1 3 4" xfId="927"/>
    <cellStyle name="Jun" xfId="928"/>
    <cellStyle name="差 3" xfId="929"/>
    <cellStyle name="常规 25 4 2" xfId="930"/>
    <cellStyle name="常规 30 4 2" xfId="931"/>
    <cellStyle name="解释性文本 6" xfId="932"/>
    <cellStyle name="40% - 强调文字颜色 1 3_2016.6.18-重点项目资金需求测算表(六）2016年8月（实验二小上报）" xfId="933"/>
    <cellStyle name="常规 9 3" xfId="934"/>
    <cellStyle name="40% - 强调文字颜色 1 4" xfId="935"/>
    <cellStyle name="40% - 强调文字颜色 6 7_2016.6.18-重点项目资金需求测算表(六）2016年8月（实验二小上报）" xfId="936"/>
    <cellStyle name="40% - 强调文字颜色 1 4 2" xfId="937"/>
    <cellStyle name="40% - 强调文字颜色 1 4 2 2" xfId="938"/>
    <cellStyle name="40% - 强调文字颜色 1 4 3" xfId="939"/>
    <cellStyle name="40% - 强调文字颜色 1 4 4" xfId="940"/>
    <cellStyle name="60% - 强调文字颜色 5 6 2" xfId="941"/>
    <cellStyle name="输入 3 3" xfId="942"/>
    <cellStyle name="40% - 强调文字颜色 1 4_2016.6.18-重点项目资金需求测算表(六）2016年8月（实验二小上报）" xfId="943"/>
    <cellStyle name="常规 9 4" xfId="944"/>
    <cellStyle name="40% - 强调文字颜色 1 5" xfId="945"/>
    <cellStyle name="40% - 强调文字颜色 1 6" xfId="946"/>
    <cellStyle name="40% - 强调文字颜色 1 8" xfId="947"/>
    <cellStyle name="40% - 强调文字颜色 1 6 2" xfId="948"/>
    <cellStyle name="40% - 强调文字颜色 2 2 5" xfId="949"/>
    <cellStyle name="标题 2 3 2 2" xfId="950"/>
    <cellStyle name="40% - 强调文字颜色 1 6_2016.6.18-重点项目资金需求测算表(六）2016年8月（实验二小上报）" xfId="951"/>
    <cellStyle name="40% - 强调文字颜色 1 7" xfId="952"/>
    <cellStyle name="Accent4 3" xfId="953"/>
    <cellStyle name="适中 15" xfId="954"/>
    <cellStyle name="New Times Roman" xfId="955"/>
    <cellStyle name="40% - 强调文字颜色 2 3 3 2" xfId="956"/>
    <cellStyle name="40% - 强调文字颜色 1 9" xfId="957"/>
    <cellStyle name="40% - 强调文字颜色 2 2 2 2" xfId="958"/>
    <cellStyle name="40% - 强调文字颜色 2 2 2 2_2016.6.18-重点项目资金需求测算表(六）2016年8月（实验二小上报）" xfId="959"/>
    <cellStyle name="60% - 强调文字颜色 5 2 2" xfId="960"/>
    <cellStyle name="常规 2 5 3" xfId="961"/>
    <cellStyle name="40% - 强调文字颜色 2 2 2 3 2" xfId="962"/>
    <cellStyle name="60% - 强调文字颜色 5 3" xfId="963"/>
    <cellStyle name="计算 4 3 2" xfId="964"/>
    <cellStyle name="常规 4 20 3" xfId="965"/>
    <cellStyle name="40% - 强调文字颜色 2 2 2 4" xfId="966"/>
    <cellStyle name="40% - 强调文字颜色 2 2 3" xfId="967"/>
    <cellStyle name="40% - 强调文字颜色 2 2 4 2" xfId="968"/>
    <cellStyle name="常规 4 5" xfId="969"/>
    <cellStyle name="常规 4 2 3" xfId="970"/>
    <cellStyle name="常规 100" xfId="971"/>
    <cellStyle name="40% - 强调文字颜色 2 2 4_2016.6.18-重点项目资金需求测算表(六）2016年8月（实验二小上报）" xfId="972"/>
    <cellStyle name="40% - 强调文字颜色 2 2 6" xfId="973"/>
    <cellStyle name="Accent3 3" xfId="974"/>
    <cellStyle name="标题 1 13" xfId="975"/>
    <cellStyle name="40% - 强调文字颜色 2 3 2 2" xfId="976"/>
    <cellStyle name="Accent3_乡结算项目汇总表" xfId="977"/>
    <cellStyle name="输入 2 6" xfId="978"/>
    <cellStyle name="千位分隔[0] 2 4" xfId="979"/>
    <cellStyle name="40% - 强调文字颜色 2 3 2_2016.6.18-重点项目资金需求测算表(六）2016年8月（实验二小上报）" xfId="980"/>
    <cellStyle name="40% - 强调文字颜色 2 3 3" xfId="981"/>
    <cellStyle name="常规 32" xfId="982"/>
    <cellStyle name="常规 27" xfId="983"/>
    <cellStyle name="40% - 强调文字颜色 3 3 4" xfId="984"/>
    <cellStyle name="40% - 强调文字颜色 2 3 3_2016.6.18-重点项目资金需求测算表(六）2016年8月（实验二小上报）" xfId="985"/>
    <cellStyle name="40% - 强调文字颜色 3 2 3 2" xfId="986"/>
    <cellStyle name="40% - 强调文字颜色 2 4 2" xfId="987"/>
    <cellStyle name="40% - 强调文字颜色 2 4 3" xfId="988"/>
    <cellStyle name="差 4 4" xfId="989"/>
    <cellStyle name="标题 12" xfId="990"/>
    <cellStyle name="40% - 强调文字颜色 2 4 3 2" xfId="991"/>
    <cellStyle name="40% - 强调文字颜色 2 4 4" xfId="992"/>
    <cellStyle name="40% - 强调文字颜色 2 4_2016.6.18-重点项目资金需求测算表(六）2016年8月（实验二小上报）" xfId="993"/>
    <cellStyle name="40% - 强调文字颜色 2 6 2" xfId="994"/>
    <cellStyle name="常规 31 2 2" xfId="995"/>
    <cellStyle name="常规 26 2 2" xfId="996"/>
    <cellStyle name="40% - 强调文字颜色 3 2" xfId="997"/>
    <cellStyle name="40% - 强调文字颜色 3 2 2 2" xfId="998"/>
    <cellStyle name="40% - 强调文字颜色 3 2 4" xfId="999"/>
    <cellStyle name="常规 82" xfId="1000"/>
    <cellStyle name="常规 77" xfId="1001"/>
    <cellStyle name="40% - 强调文字颜色 3 4 4" xfId="1002"/>
    <cellStyle name="40% - 强调文字颜色 3 2 2 2 2" xfId="1003"/>
    <cellStyle name="40% - 强调文字颜色 3 2 4 2" xfId="1004"/>
    <cellStyle name="强调文字颜色 4 5" xfId="1005"/>
    <cellStyle name="40% - 强调文字颜色 3 2 2 2_2016.6.18-重点项目资金需求测算表(六）2016年8月（实验二小上报）" xfId="1006"/>
    <cellStyle name="40% - 强调文字颜色 3 2 4_2016.6.18-重点项目资金需求测算表(六）2016年8月（实验二小上报）" xfId="1007"/>
    <cellStyle name="40% - 强调文字颜色 3 2 2 3 2" xfId="1008"/>
    <cellStyle name="常规 3 2 2 2 2" xfId="1009"/>
    <cellStyle name="40% - 强调文字颜色 3 2 2 3_2016.6.18-重点项目资金需求测算表(六）2016年8月（实验二小上报）" xfId="1010"/>
    <cellStyle name="40% - 强调文字颜色 3 2 2 4" xfId="1011"/>
    <cellStyle name="40% - 强调文字颜色 3 2 6" xfId="1012"/>
    <cellStyle name="60% - 强调文字颜色 6 10" xfId="1013"/>
    <cellStyle name="常规 97 4" xfId="1014"/>
    <cellStyle name="计算 6 2" xfId="1015"/>
    <cellStyle name="Currency1" xfId="1016"/>
    <cellStyle name="40% - 强调文字颜色 3 2 2_2016.6.18-重点项目资金需求测算表(六）2016年8月（实验二小上报）" xfId="1017"/>
    <cellStyle name="40% - 强调文字颜色 3 2 3" xfId="1018"/>
    <cellStyle name="常规 26 2 3" xfId="1019"/>
    <cellStyle name="40% - 强调文字颜色 3 3" xfId="1020"/>
    <cellStyle name="40% - 强调文字颜色 4 2 4" xfId="1021"/>
    <cellStyle name="常规 30 2" xfId="1022"/>
    <cellStyle name="常规 25 2" xfId="1023"/>
    <cellStyle name="40% - 强调文字颜色 3 3 2 2" xfId="1024"/>
    <cellStyle name="40% - 强调文字颜色 3 3 3" xfId="1025"/>
    <cellStyle name="常规 26" xfId="1026"/>
    <cellStyle name="常规 31" xfId="1027"/>
    <cellStyle name="注释 2 2 2 2 2" xfId="1028"/>
    <cellStyle name="40% - 强调文字颜色 3 3 3_2016.6.18-重点项目资金需求测算表(六）2016年8月（实验二小上报）" xfId="1029"/>
    <cellStyle name="40% - 强调文字颜色 3 3_2016.6.18-重点项目资金需求测算表(六）2016年8月（实验二小上报）" xfId="1030"/>
    <cellStyle name="Currency [0]_!!!GO" xfId="1031"/>
    <cellStyle name="40% - 强调文字颜色 3 4" xfId="1032"/>
    <cellStyle name="常规 26 2 4" xfId="1033"/>
    <cellStyle name="40% - 强调文字颜色 3 4 2" xfId="1034"/>
    <cellStyle name="常规 75" xfId="1035"/>
    <cellStyle name="常规 80" xfId="1036"/>
    <cellStyle name="40% - 强调文字颜色 3 4 2_2016.6.18-重点项目资金需求测算表(六）2016年8月（实验二小上报）" xfId="1037"/>
    <cellStyle name="40% - 强调文字颜色 3 4 3" xfId="1038"/>
    <cellStyle name="常规 76" xfId="1039"/>
    <cellStyle name="常规 81" xfId="1040"/>
    <cellStyle name="注释 2 2 2 3 2" xfId="1041"/>
    <cellStyle name="40% - 强调文字颜色 5 3 4" xfId="1042"/>
    <cellStyle name="好_09年决算运用" xfId="1043"/>
    <cellStyle name="40% - 强调文字颜色 3 4 3 2" xfId="1044"/>
    <cellStyle name="40% - 强调文字颜色 4 6_2016.6.18-重点项目资金需求测算表(六）2016年8月（实验二小上报）" xfId="1045"/>
    <cellStyle name="40% - 强调文字颜色 3 4_2016.6.18-重点项目资金需求测算表(六）2016年8月（实验二小上报）" xfId="1046"/>
    <cellStyle name="差 2 4" xfId="1047"/>
    <cellStyle name="40% - 强调文字颜色 3 5" xfId="1048"/>
    <cellStyle name="常规 104 2" xfId="1049"/>
    <cellStyle name="40% - 强调文字颜色 3 6" xfId="1050"/>
    <cellStyle name="常规 104 3" xfId="1051"/>
    <cellStyle name="常规 3 2 2 2 2 3 2" xfId="1052"/>
    <cellStyle name="6mal" xfId="1053"/>
    <cellStyle name="40% - 强调文字颜色 3 6_2016.6.18-重点项目资金需求测算表(六）2016年8月（实验二小上报）" xfId="1054"/>
    <cellStyle name="40% - 强调文字颜色 5 7" xfId="1055"/>
    <cellStyle name="注释 2 3" xfId="1056"/>
    <cellStyle name="40% - 强调文字颜色 3 7_2016.6.18-重点项目资金需求测算表(六）2016年8月（实验二小上报）" xfId="1057"/>
    <cellStyle name="强调文字颜色 1 2 2 3 2" xfId="1058"/>
    <cellStyle name="40% - 强调文字颜色 3 8" xfId="1059"/>
    <cellStyle name="40% - 强调文字颜色 3 9" xfId="1060"/>
    <cellStyle name="40% - 强调文字颜色 4 2" xfId="1061"/>
    <cellStyle name="常规 26 3 2" xfId="1062"/>
    <cellStyle name="常规 31 3 2" xfId="1063"/>
    <cellStyle name="40% - 强调文字颜色 4 2 2" xfId="1064"/>
    <cellStyle name="解释性文本 2 2 4" xfId="1065"/>
    <cellStyle name="40% - 强调文字颜色 4 2 2 2_2016.6.18-重点项目资金需求测算表(六）2016年8月（实验二小上报）" xfId="1066"/>
    <cellStyle name="标题 2 2" xfId="1067"/>
    <cellStyle name="40% - 强调文字颜色 4 2 2 3" xfId="1068"/>
    <cellStyle name="标题 3 4 2 2" xfId="1069"/>
    <cellStyle name="40% - 强调文字颜色 4 2 2 3 2" xfId="1070"/>
    <cellStyle name="40% - 强调文字颜色 4 2 2 3_2016.6.18-重点项目资金需求测算表(六）2016年8月（实验二小上报）" xfId="1071"/>
    <cellStyle name="40% - 强调文字颜色 4 2 2 4" xfId="1072"/>
    <cellStyle name="40% - 强调文字颜色 5 5" xfId="1073"/>
    <cellStyle name="好 2 6" xfId="1074"/>
    <cellStyle name="40% - 强调文字颜色 4 2 2_2016.6.18-重点项目资金需求测算表(六）2016年8月（实验二小上报）" xfId="1075"/>
    <cellStyle name="40% - 强调文字颜色 4 2 3" xfId="1076"/>
    <cellStyle name="常规 3 6 2 3 2" xfId="1077"/>
    <cellStyle name="40% - 强调文字颜色 4 2 3_2016.6.18-重点项目资金需求测算表(六）2016年8月（实验二小上报）" xfId="1078"/>
    <cellStyle name="40% - 强调文字颜色 4 2 4 2" xfId="1079"/>
    <cellStyle name="常规 2 2 3 4" xfId="1080"/>
    <cellStyle name="40% - 强调文字颜色 4 2 4_2016.6.18-重点项目资金需求测算表(六）2016年8月（实验二小上报）" xfId="1081"/>
    <cellStyle name="40% - 强调文字颜色 4 4 4" xfId="1082"/>
    <cellStyle name="40% - 强调文字颜色 4 2 5" xfId="1083"/>
    <cellStyle name="40% - 强调文字颜色 4 2 6" xfId="1084"/>
    <cellStyle name="60% - 强调文字颜色 1 2 2 3 2" xfId="1085"/>
    <cellStyle name="40% - 强调文字颜色 4 2_2016.6.18-重点项目资金需求测算表(六）2016年8月（实验二小上报）" xfId="1086"/>
    <cellStyle name="标题 8" xfId="1087"/>
    <cellStyle name="常规 16 2 2" xfId="1088"/>
    <cellStyle name="常规 21 2 2" xfId="1089"/>
    <cellStyle name="40% - 强调文字颜色 4 3 2_2016.6.18-重点项目资金需求测算表(六）2016年8月（实验二小上报）" xfId="1090"/>
    <cellStyle name="标题 3 8" xfId="1091"/>
    <cellStyle name="40% - 强调文字颜色 4 3 3_2016.6.18-重点项目资金需求测算表(六）2016年8月（实验二小上报）" xfId="1092"/>
    <cellStyle name="40% - 强调文字颜色 4 3_2016.6.18-重点项目资金需求测算表(六）2016年8月（实验二小上报）" xfId="1093"/>
    <cellStyle name="60% - 强调文字颜色 1 4 2" xfId="1094"/>
    <cellStyle name="输入 13" xfId="1095"/>
    <cellStyle name="标题 4 2 3" xfId="1096"/>
    <cellStyle name="40% - 强调文字颜色 4 4" xfId="1097"/>
    <cellStyle name="40% - 强调文字颜色 4 4 2" xfId="1098"/>
    <cellStyle name="40% - 强调文字颜色 4 4 2 2" xfId="1099"/>
    <cellStyle name="40% - 强调文字颜色 4 4 3" xfId="1100"/>
    <cellStyle name="40% - 强调文字颜色 4 4 3 2" xfId="1101"/>
    <cellStyle name="常规 2 4 2 4" xfId="1102"/>
    <cellStyle name="输出 2 2 3" xfId="1103"/>
    <cellStyle name="40% - 强调文字颜色 4 4 3_2016.6.18-重点项目资金需求测算表(六）2016年8月（实验二小上报）" xfId="1104"/>
    <cellStyle name="常规 2 4 4 2" xfId="1105"/>
    <cellStyle name="40% - 强调文字颜色 4 4_2016.6.18-重点项目资金需求测算表(六）2016年8月（实验二小上报）" xfId="1106"/>
    <cellStyle name="标题 2 2 2 2 2" xfId="1107"/>
    <cellStyle name="40% - 强调文字颜色 4 5" xfId="1108"/>
    <cellStyle name="Accent4 - 60% 2" xfId="1109"/>
    <cellStyle name="40% - 强调文字颜色 4 7 2" xfId="1110"/>
    <cellStyle name="40% - 强调文字颜色 4 7_2016.6.18-重点项目资金需求测算表(六）2016年8月（实验二小上报）" xfId="1111"/>
    <cellStyle name="40% - 强调文字颜色 4 8" xfId="1112"/>
    <cellStyle name="Mon閠aire [0]_!!!GO" xfId="1113"/>
    <cellStyle name="40% - 强调文字颜色 4 9" xfId="1114"/>
    <cellStyle name="40% - 强调文字颜色 5 10" xfId="1115"/>
    <cellStyle name="60% - 强调文字颜色 6 11" xfId="1116"/>
    <cellStyle name="常规 97 5" xfId="1117"/>
    <cellStyle name="40% - 强调文字颜色 5 2" xfId="1118"/>
    <cellStyle name="常规 26 4 2" xfId="1119"/>
    <cellStyle name="好 2 3" xfId="1120"/>
    <cellStyle name="40% - 强调文字颜色 5 2 2 2_2016.6.18-重点项目资金需求测算表(六）2016年8月（实验二小上报）" xfId="1121"/>
    <cellStyle name="差_Book1_乡结算项目汇总表" xfId="1122"/>
    <cellStyle name="60% - 强调文字颜色 1 15" xfId="1123"/>
    <cellStyle name="40% - 强调文字颜色 5 2 2 3 2" xfId="1124"/>
    <cellStyle name="40% - 强调文字颜色 5 2 2 3_2016.6.18-重点项目资金需求测算表(六）2016年8月（实验二小上报）" xfId="1125"/>
    <cellStyle name="强调文字颜色 6 6" xfId="1126"/>
    <cellStyle name="40% - 强调文字颜色 5 3" xfId="1127"/>
    <cellStyle name="好 2 4" xfId="1128"/>
    <cellStyle name="40% - 强调文字颜色 5 3 2" xfId="1129"/>
    <cellStyle name="好 2 4 2" xfId="1130"/>
    <cellStyle name="40% - 强调文字颜色 5 3 2 2" xfId="1131"/>
    <cellStyle name="强调文字颜色 4 3 3" xfId="1132"/>
    <cellStyle name="40% - 强调文字颜色 5 3 2_2016.6.18-重点项目资金需求测算表(六）2016年8月（实验二小上报）" xfId="1133"/>
    <cellStyle name="60% - 强调文字颜色 4 4 2" xfId="1134"/>
    <cellStyle name="常规 65" xfId="1135"/>
    <cellStyle name="常规 70" xfId="1136"/>
    <cellStyle name="40% - 强调文字颜色 5 3 3" xfId="1137"/>
    <cellStyle name="40% - 强调文字颜色 5 3 3_2016.6.18-重点项目资金需求测算表(六）2016年8月（实验二小上报）" xfId="1138"/>
    <cellStyle name="60% - 强调文字颜色 3 2 6" xfId="1139"/>
    <cellStyle name="40% - 强调文字颜色 5 3_2016.6.18-重点项目资金需求测算表(六）2016年8月（实验二小上报）" xfId="1140"/>
    <cellStyle name="好 3 3 2" xfId="1141"/>
    <cellStyle name="40% - 强调文字颜色 6 2 2" xfId="1142"/>
    <cellStyle name="40% - 强调文字颜色 5 4" xfId="1143"/>
    <cellStyle name="好 2 5" xfId="1144"/>
    <cellStyle name="40% - 强调文字颜色 5 4 2" xfId="1145"/>
    <cellStyle name="40% - 强调文字颜色 5 4 2_2016.6.18-重点项目资金需求测算表(六）2016年8月（实验二小上报）" xfId="1146"/>
    <cellStyle name="40% - 强调文字颜色 5 4 3" xfId="1147"/>
    <cellStyle name="40% - 强调文字颜色 5 4 4" xfId="1148"/>
    <cellStyle name="40% - 强调文字颜色 5 6" xfId="1149"/>
    <cellStyle name="60% - 强调文字颜色 2 3 2 2" xfId="1150"/>
    <cellStyle name="注释 2 2" xfId="1151"/>
    <cellStyle name="40% - 强调文字颜色 5 6 2" xfId="1152"/>
    <cellStyle name="注释 2 2 2" xfId="1153"/>
    <cellStyle name="40% - 强调文字颜色 5 7 2" xfId="1154"/>
    <cellStyle name="常规 2 3 2 2 4" xfId="1155"/>
    <cellStyle name="注释 2 3 2" xfId="1156"/>
    <cellStyle name="40% - 强调文字颜色 5 7_2016.6.18-重点项目资金需求测算表(六）2016年8月（实验二小上报）" xfId="1157"/>
    <cellStyle name="Comma_!!!GO" xfId="1158"/>
    <cellStyle name="注释 2 4" xfId="1159"/>
    <cellStyle name="40% - 强调文字颜色 5 8" xfId="1160"/>
    <cellStyle name="注释 2 5" xfId="1161"/>
    <cellStyle name="40% - 强调文字颜色 5 9" xfId="1162"/>
    <cellStyle name="40% - 强调文字颜色 6 10" xfId="1163"/>
    <cellStyle name="40% - 强调文字颜色 6 2 2 2" xfId="1164"/>
    <cellStyle name="40% - 强调文字颜色 6 2 2 2 2" xfId="1165"/>
    <cellStyle name="40% - 强调文字颜色 6 2 2 2_2016.6.18-重点项目资金需求测算表(六）2016年8月（实验二小上报）" xfId="1166"/>
    <cellStyle name="40% - 强调文字颜色 6 2 2 3" xfId="1167"/>
    <cellStyle name="40% - 强调文字颜色 6 2 2 3 2" xfId="1168"/>
    <cellStyle name="常规 7 3 4" xfId="1169"/>
    <cellStyle name="40% - 强调文字颜色 6 2 2 3_2016.6.18-重点项目资金需求测算表(六）2016年8月（实验二小上报）" xfId="1170"/>
    <cellStyle name="千位分隔 4" xfId="1171"/>
    <cellStyle name="标题 4 3" xfId="1172"/>
    <cellStyle name="40% - 强调文字颜色 6 2 2 4" xfId="1173"/>
    <cellStyle name="40% - 强调文字颜色 6 2 2_2016.6.18-重点项目资金需求测算表(六）2016年8月（实验二小上报）" xfId="1174"/>
    <cellStyle name="40% - 强调文字颜色 6 2 3" xfId="1175"/>
    <cellStyle name="40% - 强调文字颜色 6 2 3_2016.6.18-重点项目资金需求测算表(六）2016年8月（实验二小上报）" xfId="1176"/>
    <cellStyle name="链接单元格 2 4 2" xfId="1177"/>
    <cellStyle name="40% - 强调文字颜色 6 2 4" xfId="1178"/>
    <cellStyle name="常规 100 4" xfId="1179"/>
    <cellStyle name="40% - 强调文字颜色 6 2 4 2" xfId="1180"/>
    <cellStyle name="40% - 强调文字颜色 6 2 4_2016.6.18-重点项目资金需求测算表(六）2016年8月（实验二小上报）" xfId="1181"/>
    <cellStyle name="40% - 强调文字颜色 6 2 5" xfId="1182"/>
    <cellStyle name="常规 10 2 2 2 2" xfId="1183"/>
    <cellStyle name="40% - 强调文字颜色 6 2 6" xfId="1184"/>
    <cellStyle name="60% - 强调文字颜色 1 2 2 3" xfId="1185"/>
    <cellStyle name="40% - 强调文字颜色 6 2_2016.6.18-重点项目资金需求测算表(六）2016年8月（实验二小上报）" xfId="1186"/>
    <cellStyle name="好 3 4" xfId="1187"/>
    <cellStyle name="标题 18" xfId="1188"/>
    <cellStyle name="40% - 强调文字颜色 6 3" xfId="1189"/>
    <cellStyle name="40% - 强调文字颜色 6 3 2" xfId="1190"/>
    <cellStyle name="40% - 强调文字颜色 6 3 2 2" xfId="1191"/>
    <cellStyle name="强调文字颜色 3 2 6" xfId="1192"/>
    <cellStyle name="40% - 强调文字颜色 6 3 2_2016.6.18-重点项目资金需求测算表(六）2016年8月（实验二小上报）" xfId="1193"/>
    <cellStyle name="40% - 强调文字颜色 6 3 3" xfId="1194"/>
    <cellStyle name="常规 5 4 4" xfId="1195"/>
    <cellStyle name="40% - 强调文字颜色 6 3 3 2" xfId="1196"/>
    <cellStyle name="40% - 强调文字颜色 6 3 3_2016.6.18-重点项目资金需求测算表(六）2016年8月（实验二小上报）" xfId="1197"/>
    <cellStyle name="40% - 强调文字颜色 6 3 4" xfId="1198"/>
    <cellStyle name="40% - 强调文字颜色 6 3_2016.6.18-重点项目资金需求测算表(六）2016年8月（实验二小上报）" xfId="1199"/>
    <cellStyle name="60% - 强调文字颜色 4 2 2" xfId="1200"/>
    <cellStyle name="40% - 强调文字颜色 6 4" xfId="1201"/>
    <cellStyle name="60% - 强调文字颜色 4 2 2 2" xfId="1202"/>
    <cellStyle name="40% - 强调文字颜色 6 4 2" xfId="1203"/>
    <cellStyle name="40% - 强调文字颜色 6 4 2_2016.6.18-重点项目资金需求测算表(六）2016年8月（实验二小上报）" xfId="1204"/>
    <cellStyle name="60% - 强调文字颜色 4 2 2 3" xfId="1205"/>
    <cellStyle name="40% - 强调文字颜色 6 4 3" xfId="1206"/>
    <cellStyle name="常规 11 2 4 2" xfId="1207"/>
    <cellStyle name="40% - 强调文字颜色 6 4 3_2016.6.18-重点项目资金需求测算表(六）2016年8月（实验二小上报）" xfId="1208"/>
    <cellStyle name="60% - 强调文字颜色 4 2 2 4" xfId="1209"/>
    <cellStyle name="40% - 强调文字颜色 6 4 4" xfId="1210"/>
    <cellStyle name="40% - 强调文字颜色 6 4_2016.6.18-重点项目资金需求测算表(六）2016年8月（实验二小上报）" xfId="1211"/>
    <cellStyle name="60% - 强调文字颜色 4 2 3" xfId="1212"/>
    <cellStyle name="40% - 强调文字颜色 6 5" xfId="1213"/>
    <cellStyle name="注释 3 2" xfId="1214"/>
    <cellStyle name="60% - 强调文字颜色 4 2 4" xfId="1215"/>
    <cellStyle name="60% - 强调文字颜色 2 3 3 2" xfId="1216"/>
    <cellStyle name="40% - 强调文字颜色 6 6" xfId="1217"/>
    <cellStyle name="注释 3 2 2" xfId="1218"/>
    <cellStyle name="60% - 强调文字颜色 4 2 4 2" xfId="1219"/>
    <cellStyle name="40% - 强调文字颜色 6 6 2" xfId="1220"/>
    <cellStyle name="强调文字颜色 5 3 2 2" xfId="1221"/>
    <cellStyle name="40% - 强调文字颜色 6 6_2016.6.18-重点项目资金需求测算表(六）2016年8月（实验二小上报）" xfId="1222"/>
    <cellStyle name="注释 3 3" xfId="1223"/>
    <cellStyle name="60% - 强调文字颜色 4 2 5" xfId="1224"/>
    <cellStyle name="40% - 强调文字颜色 6 7" xfId="1225"/>
    <cellStyle name="注释 3 3 2" xfId="1226"/>
    <cellStyle name="40% - 强调文字颜色 6 7 2" xfId="1227"/>
    <cellStyle name="注释 3 4" xfId="1228"/>
    <cellStyle name="60% - 强调文字颜色 4 2 6" xfId="1229"/>
    <cellStyle name="40% - 强调文字颜色 6 8" xfId="1230"/>
    <cellStyle name="常规 52 4" xfId="1231"/>
    <cellStyle name="常规 47 4" xfId="1232"/>
    <cellStyle name="60% - 强调文字颜色 1 10" xfId="1233"/>
    <cellStyle name="60% - 强调文字颜色 1 11" xfId="1234"/>
    <cellStyle name="60% - 强调文字颜色 1 12" xfId="1235"/>
    <cellStyle name="60% - 强调文字颜色 1 13" xfId="1236"/>
    <cellStyle name="60% - 强调文字颜色 1 14" xfId="1237"/>
    <cellStyle name="60% - 强调文字颜色 1 2" xfId="1238"/>
    <cellStyle name="60% - 强调文字颜色 1 2 2" xfId="1239"/>
    <cellStyle name="60% - 强调文字颜色 1 2 2 2" xfId="1240"/>
    <cellStyle name="60% - 强调文字颜色 1 2 2 2 2" xfId="1241"/>
    <cellStyle name="60% - 强调文字颜色 1 2 2 4" xfId="1242"/>
    <cellStyle name="60% - 强调文字颜色 1 2 3" xfId="1243"/>
    <cellStyle name="60% - 强调文字颜色 1 2 3 2" xfId="1244"/>
    <cellStyle name="输入 4 2 2" xfId="1245"/>
    <cellStyle name="60% - 强调文字颜色 1 2 4" xfId="1246"/>
    <cellStyle name="ColLevel_0" xfId="1247"/>
    <cellStyle name="60% - 强调文字颜色 1 2 5" xfId="1248"/>
    <cellStyle name="60% - 强调文字颜色 1 2 6" xfId="1249"/>
    <cellStyle name="60% - 强调文字颜色 1 3" xfId="1250"/>
    <cellStyle name="常规 7 3 2 3" xfId="1251"/>
    <cellStyle name="常规 2 23" xfId="1252"/>
    <cellStyle name="常规 2 18" xfId="1253"/>
    <cellStyle name="60% - 强调文字颜色 1 3 2" xfId="1254"/>
    <cellStyle name="常规 7 3 2 3 2" xfId="1255"/>
    <cellStyle name="60% - 强调文字颜色 1 3 2 2" xfId="1256"/>
    <cellStyle name="Milliers [0]_!!!GO" xfId="1257"/>
    <cellStyle name="常规 7 3 2 4" xfId="1258"/>
    <cellStyle name="常规 2 24" xfId="1259"/>
    <cellStyle name="常规 2 19" xfId="1260"/>
    <cellStyle name="60% - 强调文字颜色 1 3 3" xfId="1261"/>
    <cellStyle name="千位分隔 2 4" xfId="1262"/>
    <cellStyle name="Input [yellow]" xfId="1263"/>
    <cellStyle name="60% - 强调文字颜色 1 3 3 2" xfId="1264"/>
    <cellStyle name="输入 4 3 2" xfId="1265"/>
    <cellStyle name="常规 2 25" xfId="1266"/>
    <cellStyle name="60% - 强调文字颜色 1 3 4" xfId="1267"/>
    <cellStyle name="输出 2 2 3 2" xfId="1268"/>
    <cellStyle name="60% - 强调文字颜色 1 4" xfId="1269"/>
    <cellStyle name="60% - 强调文字颜色 1 4 2 2" xfId="1270"/>
    <cellStyle name="强调文字颜色 1 4 4" xfId="1271"/>
    <cellStyle name="标题 4 2 3 2" xfId="1272"/>
    <cellStyle name="输入 14" xfId="1273"/>
    <cellStyle name="60% - 强调文字颜色 1 4 3" xfId="1274"/>
    <cellStyle name="标题 4 2 4" xfId="1275"/>
    <cellStyle name="60% - 强调文字颜色 1 4 3 2" xfId="1276"/>
    <cellStyle name="输出 6" xfId="1277"/>
    <cellStyle name="标题 4 2 4 2" xfId="1278"/>
    <cellStyle name="输入 15" xfId="1279"/>
    <cellStyle name="60% - 强调文字颜色 1 4 4" xfId="1280"/>
    <cellStyle name="标题 4 2 5" xfId="1281"/>
    <cellStyle name="60% - 强调文字颜色 1 5" xfId="1282"/>
    <cellStyle name="60% - 强调文字颜色 1 6" xfId="1283"/>
    <cellStyle name="60% - 强调文字颜色 1 6 2" xfId="1284"/>
    <cellStyle name="标题 4 4 3" xfId="1285"/>
    <cellStyle name="标题 3 3 2 2" xfId="1286"/>
    <cellStyle name="60% - 强调文字颜色 1 7" xfId="1287"/>
    <cellStyle name="60% - 强调文字颜色 1 7 2" xfId="1288"/>
    <cellStyle name="60% - 强调文字颜色 1 8" xfId="1289"/>
    <cellStyle name="链接单元格 4 3 2" xfId="1290"/>
    <cellStyle name="常规 62 4" xfId="1291"/>
    <cellStyle name="常规 57 4" xfId="1292"/>
    <cellStyle name="60% - 强调文字颜色 2 10" xfId="1293"/>
    <cellStyle name="60% - 强调文字颜色 2 2" xfId="1294"/>
    <cellStyle name="常规 12 2 2 2" xfId="1295"/>
    <cellStyle name="60% - 强调文字颜色 2 2 2" xfId="1296"/>
    <cellStyle name="60% - 强调文字颜色 6 8" xfId="1297"/>
    <cellStyle name="差 7" xfId="1298"/>
    <cellStyle name="60% - 强调文字颜色 2 2 2 2" xfId="1299"/>
    <cellStyle name="差 7 2" xfId="1300"/>
    <cellStyle name="60% - 强调文字颜色 2 2 2 2 2" xfId="1301"/>
    <cellStyle name="常规 96" xfId="1302"/>
    <cellStyle name="Grey" xfId="1303"/>
    <cellStyle name="差 8" xfId="1304"/>
    <cellStyle name="60% - 强调文字颜色 2 2 2 3" xfId="1305"/>
    <cellStyle name="常规 2 2 2 2 4" xfId="1306"/>
    <cellStyle name="60% - 强调文字颜色 2 2 2 3 2" xfId="1307"/>
    <cellStyle name="差 9" xfId="1308"/>
    <cellStyle name="60% - 强调文字颜色 2 2 2 4" xfId="1309"/>
    <cellStyle name="输入 6 2" xfId="1310"/>
    <cellStyle name="60% - 强调文字颜色 2 2 3" xfId="1311"/>
    <cellStyle name="60% - 强调文字颜色 6 9" xfId="1312"/>
    <cellStyle name="60% - 强调文字颜色 3 2 4" xfId="1313"/>
    <cellStyle name="60% - 强调文字颜色 2 2 3 2" xfId="1314"/>
    <cellStyle name="60% - 强调文字颜色 2 2 4" xfId="1315"/>
    <cellStyle name="60% - 强调文字颜色 3 3 4" xfId="1316"/>
    <cellStyle name="60% - 强调文字颜色 2 2 4 2" xfId="1317"/>
    <cellStyle name="千位分隔[0] 6 2" xfId="1318"/>
    <cellStyle name="60% - 强调文字颜色 2 2 5" xfId="1319"/>
    <cellStyle name="60% - 强调文字颜色 2 2 6" xfId="1320"/>
    <cellStyle name="注释 2" xfId="1321"/>
    <cellStyle name="60% - 强调文字颜色 2 3 2" xfId="1322"/>
    <cellStyle name="注释 3" xfId="1323"/>
    <cellStyle name="输入 7 2" xfId="1324"/>
    <cellStyle name="60% - 强调文字颜色 2 3 3" xfId="1325"/>
    <cellStyle name="注释 4" xfId="1326"/>
    <cellStyle name="60% - 强调文字颜色 2 3 4" xfId="1327"/>
    <cellStyle name="60% - 强调文字颜色 2 4" xfId="1328"/>
    <cellStyle name="60% - 强调文字颜色 2 4 2" xfId="1329"/>
    <cellStyle name="标题 5 2 3" xfId="1330"/>
    <cellStyle name="60% - 强调文字颜色 2 4 2 2" xfId="1331"/>
    <cellStyle name="常规 2 4 5" xfId="1332"/>
    <cellStyle name="标题 5 2 3 2" xfId="1333"/>
    <cellStyle name="60% - 强调文字颜色 2 4 3" xfId="1334"/>
    <cellStyle name="标题 5 2 4" xfId="1335"/>
    <cellStyle name="60% - 强调文字颜色 5 2 4" xfId="1336"/>
    <cellStyle name="60% - 强调文字颜色 2 4 3 2" xfId="1337"/>
    <cellStyle name="60% - 强调文字颜色 2 4 4" xfId="1338"/>
    <cellStyle name="60% - 强调文字颜色 2 5" xfId="1339"/>
    <cellStyle name="60% - 强调文字颜色 2 6" xfId="1340"/>
    <cellStyle name="60% - 强调文字颜色 2 6 2" xfId="1341"/>
    <cellStyle name="标题 3 3 3 2" xfId="1342"/>
    <cellStyle name="60% - 强调文字颜色 2 7" xfId="1343"/>
    <cellStyle name="60% - 强调文字颜色 2 7 2" xfId="1344"/>
    <cellStyle name="60% - 强调文字颜色 2 8" xfId="1345"/>
    <cellStyle name="60% - 强调文字颜色 2 9" xfId="1346"/>
    <cellStyle name="60% - 强调文字颜色 3 2 2 2" xfId="1347"/>
    <cellStyle name="60% - 强调文字颜色 3 2 2 2 2" xfId="1348"/>
    <cellStyle name="60% - 强调文字颜色 3 2 2 3" xfId="1349"/>
    <cellStyle name="常规 3 2 2 2 4" xfId="1350"/>
    <cellStyle name="60% - 强调文字颜色 3 2 2 3 2" xfId="1351"/>
    <cellStyle name="60% - 强调文字颜色 3 2 2 4" xfId="1352"/>
    <cellStyle name="60% - 强调文字颜色 3 2 3" xfId="1353"/>
    <cellStyle name="60% - 强调文字颜色 3 2 3 2" xfId="1354"/>
    <cellStyle name="60% - 强调文字颜色 3 2 4 2" xfId="1355"/>
    <cellStyle name="60% - 强调文字颜色 3 2 5" xfId="1356"/>
    <cellStyle name="60% - 强调文字颜色 3 3" xfId="1357"/>
    <cellStyle name="60% - 强调文字颜色 3 3 2" xfId="1358"/>
    <cellStyle name="检查单元格 15" xfId="1359"/>
    <cellStyle name="60% - 强调文字颜色 3 3 2 2" xfId="1360"/>
    <cellStyle name="60% - 强调文字颜色 3 3 3" xfId="1361"/>
    <cellStyle name="60% - 强调文字颜色 3 3 3 2" xfId="1362"/>
    <cellStyle name="60% - 强调文字颜色 3 4" xfId="1363"/>
    <cellStyle name="60% - 强调文字颜色 3 4 2" xfId="1364"/>
    <cellStyle name="60% - 强调文字颜色 3 4 2 2" xfId="1365"/>
    <cellStyle name="60% - 强调文字颜色 3 4 3" xfId="1366"/>
    <cellStyle name="警告文本 2 2 2 2" xfId="1367"/>
    <cellStyle name="汇总 2 2 3 2" xfId="1368"/>
    <cellStyle name="Moneda [0]_96 Risk" xfId="1369"/>
    <cellStyle name="60% - 强调文字颜色 3 4 3 2" xfId="1370"/>
    <cellStyle name="解释性文本 2 4" xfId="1371"/>
    <cellStyle name="常规 11 4 3" xfId="1372"/>
    <cellStyle name="60% - 强调文字颜色 3 4 4" xfId="1373"/>
    <cellStyle name="60% - 强调文字颜色 3 5" xfId="1374"/>
    <cellStyle name="60% - 强调文字颜色 3 6" xfId="1375"/>
    <cellStyle name="强调文字颜色 4 14" xfId="1376"/>
    <cellStyle name="汇总 13" xfId="1377"/>
    <cellStyle name="常规 24 2 2" xfId="1378"/>
    <cellStyle name="常规 19 2 2" xfId="1379"/>
    <cellStyle name="60% - 强调文字颜色 3 6 2" xfId="1380"/>
    <cellStyle name="60% - 强调文字颜色 3 7" xfId="1381"/>
    <cellStyle name="Accent4 - 20% 3" xfId="1382"/>
    <cellStyle name="60% - 强调文字颜色 3 7 2" xfId="1383"/>
    <cellStyle name="60% - 强调文字颜色 3 8" xfId="1384"/>
    <cellStyle name="汇总 15" xfId="1385"/>
    <cellStyle name="部门" xfId="1386"/>
    <cellStyle name="60% - 强调文字颜色 3 9" xfId="1387"/>
    <cellStyle name="强调文字颜色 1 2 2" xfId="1388"/>
    <cellStyle name="常规 82 4" xfId="1389"/>
    <cellStyle name="60% - 强调文字颜色 4 10" xfId="1390"/>
    <cellStyle name="60% - 强调文字颜色 4 2" xfId="1391"/>
    <cellStyle name="60% - 强调文字颜色 4 2 3 2" xfId="1392"/>
    <cellStyle name="60% - 强调文字颜色 4 3" xfId="1393"/>
    <cellStyle name="常规 20" xfId="1394"/>
    <cellStyle name="常规 15" xfId="1395"/>
    <cellStyle name="60% - 强调文字颜色 4 3 2" xfId="1396"/>
    <cellStyle name="常规 20 2" xfId="1397"/>
    <cellStyle name="常规 15 2" xfId="1398"/>
    <cellStyle name="60% - 强调文字颜色 4 3 2 2" xfId="1399"/>
    <cellStyle name="检查单元格 2 2 2" xfId="1400"/>
    <cellStyle name="常规 21" xfId="1401"/>
    <cellStyle name="常规 16" xfId="1402"/>
    <cellStyle name="60% - 强调文字颜色 4 3 3" xfId="1403"/>
    <cellStyle name="检查单元格 2 2 2 2" xfId="1404"/>
    <cellStyle name="常规 21 2" xfId="1405"/>
    <cellStyle name="常规 16 2" xfId="1406"/>
    <cellStyle name="60% - 强调文字颜色 4 3 3 2" xfId="1407"/>
    <cellStyle name="注释 4 2" xfId="1408"/>
    <cellStyle name="检查单元格 2 2 3" xfId="1409"/>
    <cellStyle name="常规 22" xfId="1410"/>
    <cellStyle name="常规 17" xfId="1411"/>
    <cellStyle name="60% - 强调文字颜色 4 3 4" xfId="1412"/>
    <cellStyle name="60% - 强调文字颜色 4 4" xfId="1413"/>
    <cellStyle name="检查单元格 2 3 2" xfId="1414"/>
    <cellStyle name="常规 71" xfId="1415"/>
    <cellStyle name="常规 66" xfId="1416"/>
    <cellStyle name="60% - 强调文字颜色 4 4 3" xfId="1417"/>
    <cellStyle name="注释 5 2" xfId="1418"/>
    <cellStyle name="常规 72" xfId="1419"/>
    <cellStyle name="常规 67" xfId="1420"/>
    <cellStyle name="60% - 强调文字颜色 4 4 4" xfId="1421"/>
    <cellStyle name="60% - 强调文字颜色 4 5" xfId="1422"/>
    <cellStyle name="60% - 强调文字颜色 4 6" xfId="1423"/>
    <cellStyle name="常规 24 3 2" xfId="1424"/>
    <cellStyle name="常规 19 3 2" xfId="1425"/>
    <cellStyle name="60% - 强调文字颜色 4 6 2" xfId="1426"/>
    <cellStyle name="60% - 强调文字颜色 4 7" xfId="1427"/>
    <cellStyle name="差_2008-2010民生支出" xfId="1428"/>
    <cellStyle name="60% - 强调文字颜色 4 7 2" xfId="1429"/>
    <cellStyle name="差_2008-2010民生支出 2" xfId="1430"/>
    <cellStyle name="60% - 强调文字颜色 4 8" xfId="1431"/>
    <cellStyle name="Accent4 - 40% 2" xfId="1432"/>
    <cellStyle name="60% - 强调文字颜色 4 9" xfId="1433"/>
    <cellStyle name="60% - 强调文字颜色 5 2 2 2" xfId="1434"/>
    <cellStyle name="常规 14 5" xfId="1435"/>
    <cellStyle name="60% - 强调文字颜色 5 2 2 2 2" xfId="1436"/>
    <cellStyle name="适中 2" xfId="1437"/>
    <cellStyle name="60% - 强调文字颜色 5 2 2 3" xfId="1438"/>
    <cellStyle name="适中 2 2" xfId="1439"/>
    <cellStyle name="常规 20 5" xfId="1440"/>
    <cellStyle name="常规 15 5" xfId="1441"/>
    <cellStyle name="60% - 强调文字颜色 5 2 2 3 2" xfId="1442"/>
    <cellStyle name="适中 3" xfId="1443"/>
    <cellStyle name="常规 33 2 2" xfId="1444"/>
    <cellStyle name="常规 28 2 2" xfId="1445"/>
    <cellStyle name="60% - 强调文字颜色 5 2 2 4" xfId="1446"/>
    <cellStyle name="60% - 强调文字颜色 5 2 3" xfId="1447"/>
    <cellStyle name="60% - 强调文字颜色 5 2 3 2" xfId="1448"/>
    <cellStyle name="60% - 强调文字颜色 5 2 4 2" xfId="1449"/>
    <cellStyle name="60% - 强调文字颜色 5 3 2" xfId="1450"/>
    <cellStyle name="60% - 强调文字颜色 5 3 2 2" xfId="1451"/>
    <cellStyle name="检查单元格 3 2 2" xfId="1452"/>
    <cellStyle name="60% - 强调文字颜色 5 3 3" xfId="1453"/>
    <cellStyle name="60% - 强调文字颜色 5 3 3 2" xfId="1454"/>
    <cellStyle name="60% - 强调文字颜色 5 3 4" xfId="1455"/>
    <cellStyle name="60% - 强调文字颜色 5 4" xfId="1456"/>
    <cellStyle name="60% - 强调文字颜色 5 4 2" xfId="1457"/>
    <cellStyle name="60% - 强调文字颜色 5 4 2 2" xfId="1458"/>
    <cellStyle name="检查单元格 3 3 2" xfId="1459"/>
    <cellStyle name="60% - 强调文字颜色 5 4 3" xfId="1460"/>
    <cellStyle name="标题 1 2 5" xfId="1461"/>
    <cellStyle name="60% - 强调文字颜色 5 4 3 2" xfId="1462"/>
    <cellStyle name="60% - 强调文字颜色 5 4 4" xfId="1463"/>
    <cellStyle name="60% - 强调文字颜色 5 6" xfId="1464"/>
    <cellStyle name="60% - 强调文字颜色 5 7" xfId="1465"/>
    <cellStyle name="Accent4 - 40% 3" xfId="1466"/>
    <cellStyle name="60% - 强调文字颜色 5 7 2" xfId="1467"/>
    <cellStyle name="输入 4 3" xfId="1468"/>
    <cellStyle name="Accent6_乡结算项目汇总表" xfId="1469"/>
    <cellStyle name="60% - 强调文字颜色 5 9" xfId="1470"/>
    <cellStyle name="60% - 强调文字颜色 6 2" xfId="1471"/>
    <cellStyle name="标题 1 4 3 2" xfId="1472"/>
    <cellStyle name="60% - 强调文字颜色 6 2 2" xfId="1473"/>
    <cellStyle name="60% - 强调文字颜色 6 2 2 2" xfId="1474"/>
    <cellStyle name="常规 3 5 3 2" xfId="1475"/>
    <cellStyle name="常规 11 7" xfId="1476"/>
    <cellStyle name="60% - 强调文字颜色 6 2 2 2 2" xfId="1477"/>
    <cellStyle name="常规 3 5 3 2 2" xfId="1478"/>
    <cellStyle name="差 2 3" xfId="1479"/>
    <cellStyle name="输出 10" xfId="1480"/>
    <cellStyle name="60% - 强调文字颜色 6 2 2 3" xfId="1481"/>
    <cellStyle name="常规 3 5 3 3" xfId="1482"/>
    <cellStyle name="常规 11 8" xfId="1483"/>
    <cellStyle name="常规 6 2 2 2 4" xfId="1484"/>
    <cellStyle name="60% - 强调文字颜色 6 2 2 3 2" xfId="1485"/>
    <cellStyle name="常规 3 5 3 3 2" xfId="1486"/>
    <cellStyle name="差 3 3" xfId="1487"/>
    <cellStyle name="输出 11" xfId="1488"/>
    <cellStyle name="常规 83 2 2" xfId="1489"/>
    <cellStyle name="常规 78 2 2" xfId="1490"/>
    <cellStyle name="60% - 强调文字颜色 6 2 2 4" xfId="1491"/>
    <cellStyle name="60% - 强调文字颜色 6 2 3" xfId="1492"/>
    <cellStyle name="60% - 强调文字颜色 6 2 3 2" xfId="1493"/>
    <cellStyle name="常规 3 5 4 2" xfId="1494"/>
    <cellStyle name="常规 12 7" xfId="1495"/>
    <cellStyle name="60% - 强调文字颜色 6 3" xfId="1496"/>
    <cellStyle name="日期" xfId="1497"/>
    <cellStyle name="60% - 强调文字颜色 6 3 2" xfId="1498"/>
    <cellStyle name="常规 3 6 3" xfId="1499"/>
    <cellStyle name="Accent2 - 60%" xfId="1500"/>
    <cellStyle name="60% - 强调文字颜色 6 3 2 2" xfId="1501"/>
    <cellStyle name="常规 3 6 3 2" xfId="1502"/>
    <cellStyle name="Accent2 - 60% 2" xfId="1503"/>
    <cellStyle name="检查单元格 4 2 2" xfId="1504"/>
    <cellStyle name="60% - 强调文字颜色 6 3 3" xfId="1505"/>
    <cellStyle name="60% - 强调文字颜色 6 3 4" xfId="1506"/>
    <cellStyle name="百分比 3 2 2" xfId="1507"/>
    <cellStyle name="60% - 强调文字颜色 6 4" xfId="1508"/>
    <cellStyle name="60% - 强调文字颜色 6 4 2" xfId="1509"/>
    <cellStyle name="60% - 强调文字颜色 6 4 2 2" xfId="1510"/>
    <cellStyle name="检查单元格 4 3 2" xfId="1511"/>
    <cellStyle name="60% - 强调文字颜色 6 4 3" xfId="1512"/>
    <cellStyle name="差_2009年度乡镇统计表样（处理表）_2013年镇街收入测算情况" xfId="1513"/>
    <cellStyle name="60% - 强调文字颜色 6 4 4" xfId="1514"/>
    <cellStyle name="60% - 强调文字颜色 6 5" xfId="1515"/>
    <cellStyle name="常规 3 2 4 2 2" xfId="1516"/>
    <cellStyle name="60% - 强调文字颜色 6 6" xfId="1517"/>
    <cellStyle name="60% - 强调文字颜色 6 6 2" xfId="1518"/>
    <cellStyle name="60% - 强调文字颜色 6 7 2" xfId="1519"/>
    <cellStyle name="Standard_AREAS" xfId="1520"/>
    <cellStyle name="警告文本 3 3 2" xfId="1521"/>
    <cellStyle name="Accent1" xfId="1522"/>
    <cellStyle name="强调文字颜色 2 2 2" xfId="1523"/>
    <cellStyle name="Accent1 - 20%" xfId="1524"/>
    <cellStyle name="强调文字颜色 2 4 2" xfId="1525"/>
    <cellStyle name="Accent1 - 40%" xfId="1526"/>
    <cellStyle name="强调文字颜色 2 4 2 2" xfId="1527"/>
    <cellStyle name="Accent1 - 40% 2" xfId="1528"/>
    <cellStyle name="Accent1 - 40% 3" xfId="1529"/>
    <cellStyle name="强调文字颜色 2 6 2" xfId="1530"/>
    <cellStyle name="Accent1 - 60%" xfId="1531"/>
    <cellStyle name="好_铜梁县2010年乡镇财政决算报表体系（决算会稿）" xfId="1532"/>
    <cellStyle name="Accent1 - 60% 2" xfId="1533"/>
    <cellStyle name="标题 1 5" xfId="1534"/>
    <cellStyle name="Accent1 2" xfId="1535"/>
    <cellStyle name="Accent1 3" xfId="1536"/>
    <cellStyle name="常规 11 2 2 2 2" xfId="1537"/>
    <cellStyle name="常规 3 5 2 2" xfId="1538"/>
    <cellStyle name="Accent2" xfId="1539"/>
    <cellStyle name="常规 3 2 3" xfId="1540"/>
    <cellStyle name="Accent2 - 20%" xfId="1541"/>
    <cellStyle name="常规 3 2 3 3" xfId="1542"/>
    <cellStyle name="Accent2 - 20% 3" xfId="1543"/>
    <cellStyle name="常规 18 6" xfId="1544"/>
    <cellStyle name="千位分隔[0] 3" xfId="1545"/>
    <cellStyle name="Accent2 - 40% 3" xfId="1546"/>
    <cellStyle name="Accent2 - 60% 3" xfId="1547"/>
    <cellStyle name="常规 3 5 2 2 2" xfId="1548"/>
    <cellStyle name="Accent2 2" xfId="1549"/>
    <cellStyle name="常规 3 5 2 2 3" xfId="1550"/>
    <cellStyle name="Accent2 3" xfId="1551"/>
    <cellStyle name="常规 11 2 2 3 2" xfId="1552"/>
    <cellStyle name="常规 2 2 4 3" xfId="1553"/>
    <cellStyle name="Accent2_乡结算项目汇总表" xfId="1554"/>
    <cellStyle name="强调文字颜色 6 4 2" xfId="1555"/>
    <cellStyle name="常规 3 5 2 3" xfId="1556"/>
    <cellStyle name="Accent3" xfId="1557"/>
    <cellStyle name="Accent3 - 20%" xfId="1558"/>
    <cellStyle name="Accent3 - 20% 2" xfId="1559"/>
    <cellStyle name="Accent3 - 20% 3" xfId="1560"/>
    <cellStyle name="Accent3 - 40% 2" xfId="1561"/>
    <cellStyle name="Accent3 - 40% 3" xfId="1562"/>
    <cellStyle name="Accent3 - 60%" xfId="1563"/>
    <cellStyle name="Accent3 - 60% 2" xfId="1564"/>
    <cellStyle name="强调文字颜色 6 4 2 2" xfId="1565"/>
    <cellStyle name="常规 3 5 2 3 2" xfId="1566"/>
    <cellStyle name="标题 1 12" xfId="1567"/>
    <cellStyle name="Accent3 2" xfId="1568"/>
    <cellStyle name="强调文字颜色 6 4 3" xfId="1569"/>
    <cellStyle name="常规 3 5 2 4" xfId="1570"/>
    <cellStyle name="Accent4" xfId="1571"/>
    <cellStyle name="Accent4 - 20%" xfId="1572"/>
    <cellStyle name="差 4 2 2" xfId="1573"/>
    <cellStyle name="Accent4 - 20% 2" xfId="1574"/>
    <cellStyle name="Accent4 - 40%" xfId="1575"/>
    <cellStyle name="捠壿 [0.00]_Region Orders (2)" xfId="1576"/>
    <cellStyle name="Accent4 - 60%" xfId="1577"/>
    <cellStyle name="适中 14" xfId="1578"/>
    <cellStyle name="强调文字颜色 6 4 3 2" xfId="1579"/>
    <cellStyle name="常规 3 5 2 4 2" xfId="1580"/>
    <cellStyle name="Accent4 2" xfId="1581"/>
    <cellStyle name="强调文字颜色 6 4 4" xfId="1582"/>
    <cellStyle name="常规 3 5 2 5" xfId="1583"/>
    <cellStyle name="Accent5" xfId="1584"/>
    <cellStyle name="Accent5 - 20%" xfId="1585"/>
    <cellStyle name="常规 6 2 5" xfId="1586"/>
    <cellStyle name="Accent5 - 20% 2" xfId="1587"/>
    <cellStyle name="Accent5 - 40%" xfId="1588"/>
    <cellStyle name="Accent5 - 40% 2" xfId="1589"/>
    <cellStyle name="Accent5 - 40% 3" xfId="1590"/>
    <cellStyle name="Accent5 - 60%" xfId="1591"/>
    <cellStyle name="标题 2 3 3" xfId="1592"/>
    <cellStyle name="Accent5 - 60% 2" xfId="1593"/>
    <cellStyle name="标题 2 3 3 2" xfId="1594"/>
    <cellStyle name="Accent5 - 60% 3" xfId="1595"/>
    <cellStyle name="Accent5_乡结算项目汇总表" xfId="1596"/>
    <cellStyle name="Accent6" xfId="1597"/>
    <cellStyle name="常规 10 2 3 2" xfId="1598"/>
    <cellStyle name="Accent6 - 20%" xfId="1599"/>
    <cellStyle name="Accent6 - 20% 2" xfId="1600"/>
    <cellStyle name="Accent6 - 40% 2" xfId="1601"/>
    <cellStyle name="Accent6 - 40% 3" xfId="1602"/>
    <cellStyle name="Accent6 - 60%" xfId="1603"/>
    <cellStyle name="Accent6 - 60% 2" xfId="1604"/>
    <cellStyle name="Accent6 - 60% 3" xfId="1605"/>
    <cellStyle name="Accent6 2" xfId="1606"/>
    <cellStyle name="Accent6 3" xfId="1607"/>
    <cellStyle name="好 3 2 2" xfId="1608"/>
    <cellStyle name="args.style" xfId="1609"/>
    <cellStyle name="常规 2 4 7" xfId="1610"/>
    <cellStyle name="Comma [0]_!!!GO" xfId="1611"/>
    <cellStyle name="comma zerodec" xfId="1612"/>
    <cellStyle name="Currency_!!!GO" xfId="1613"/>
    <cellStyle name="分级显示列_1_Book1" xfId="1614"/>
    <cellStyle name="标题 3 3 2" xfId="1615"/>
    <cellStyle name="Date" xfId="1616"/>
    <cellStyle name="常规 2 25 2 2 2" xfId="1617"/>
    <cellStyle name="Dollar (zero dec)" xfId="1618"/>
    <cellStyle name="强调文字颜色 5 2 2" xfId="1619"/>
    <cellStyle name="Header1" xfId="1620"/>
    <cellStyle name="强调文字颜色 5 2 3" xfId="1621"/>
    <cellStyle name="Header2" xfId="1622"/>
    <cellStyle name="Input Cells" xfId="1623"/>
    <cellStyle name="常规 14 3_2016.6.18-重点项目资金需求测算表(六）2016年8月（实验二小上报）" xfId="1624"/>
    <cellStyle name="Linked Cells" xfId="1625"/>
    <cellStyle name="Millares [0]_96 Risk" xfId="1626"/>
    <cellStyle name="常规 96 2 3" xfId="1627"/>
    <cellStyle name="常规 2 2 2 2" xfId="1628"/>
    <cellStyle name="Millares_96 Risk" xfId="1629"/>
    <cellStyle name="Moneda_96 Risk" xfId="1630"/>
    <cellStyle name="Mon閠aire_!!!GO" xfId="1631"/>
    <cellStyle name="Normal - Style1" xfId="1632"/>
    <cellStyle name="Normal_!!!GO" xfId="1633"/>
    <cellStyle name="per.style" xfId="1634"/>
    <cellStyle name="常规 5 4 2 4" xfId="1635"/>
    <cellStyle name="常规 20 3 2" xfId="1636"/>
    <cellStyle name="常规 15 3 2" xfId="1637"/>
    <cellStyle name="Percent [2]" xfId="1638"/>
    <cellStyle name="Percent [2] 2" xfId="1639"/>
    <cellStyle name="强调文字颜色 1 4 2 2" xfId="1640"/>
    <cellStyle name="Percent [2] 3" xfId="1641"/>
    <cellStyle name="常规 42 3" xfId="1642"/>
    <cellStyle name="常规 37 3" xfId="1643"/>
    <cellStyle name="Percent_!!!GO" xfId="1644"/>
    <cellStyle name="标题 2 2 2 4" xfId="1645"/>
    <cellStyle name="Pourcentage_pldt" xfId="1646"/>
    <cellStyle name="PSChar 2" xfId="1647"/>
    <cellStyle name="t" xfId="1648"/>
    <cellStyle name="PSChar 3" xfId="1649"/>
    <cellStyle name="PSDate" xfId="1650"/>
    <cellStyle name="PSDate 2" xfId="1651"/>
    <cellStyle name="常规 14 5_2016.6.18-重点项目资金需求测算表(六）2016年8月（实验二小上报）" xfId="1652"/>
    <cellStyle name="PSDate 3" xfId="1653"/>
    <cellStyle name="常规 10" xfId="1654"/>
    <cellStyle name="PSDec 2" xfId="1655"/>
    <cellStyle name="常规 11" xfId="1656"/>
    <cellStyle name="PSDec 3" xfId="1657"/>
    <cellStyle name="PSHeading" xfId="1658"/>
    <cellStyle name="PSInt" xfId="1659"/>
    <cellStyle name="PSInt 2" xfId="1660"/>
    <cellStyle name="PSSpacer 3" xfId="1661"/>
    <cellStyle name="RowLevel_0" xfId="1662"/>
    <cellStyle name="sstot" xfId="1663"/>
    <cellStyle name="ST_06" xfId="1664"/>
    <cellStyle name="常规 2 3 4" xfId="1665"/>
    <cellStyle name="t_HVAC Equipment (3)" xfId="1666"/>
    <cellStyle name="百分比 2 2 2" xfId="1667"/>
    <cellStyle name="百分比 2 3" xfId="1668"/>
    <cellStyle name="差 2 4 2" xfId="1669"/>
    <cellStyle name="百分比 2 4" xfId="1670"/>
    <cellStyle name="百分比 3 3" xfId="1671"/>
    <cellStyle name="百分比 3 3 2" xfId="1672"/>
    <cellStyle name="百分比 3 4" xfId="1673"/>
    <cellStyle name="常规 2 2 6 2" xfId="1674"/>
    <cellStyle name="差_Book1 3" xfId="1675"/>
    <cellStyle name="百分比 4 2 2" xfId="1676"/>
    <cellStyle name="常规 2 2 7" xfId="1677"/>
    <cellStyle name="百分比 4 3" xfId="1678"/>
    <cellStyle name="常规 2 2 8" xfId="1679"/>
    <cellStyle name="百分比 4 4" xfId="1680"/>
    <cellStyle name="常规 2 3 6" xfId="1681"/>
    <cellStyle name="百分比 5 2" xfId="1682"/>
    <cellStyle name="百分比 6" xfId="1683"/>
    <cellStyle name="强调文字颜色 6 2 2 3 2" xfId="1684"/>
    <cellStyle name="捠壿_Region Orders (2)" xfId="1685"/>
    <cellStyle name="编号" xfId="1686"/>
    <cellStyle name="差 2 5" xfId="1687"/>
    <cellStyle name="标题 1 10" xfId="1688"/>
    <cellStyle name="标题 1 11" xfId="1689"/>
    <cellStyle name="标题 1 14" xfId="1690"/>
    <cellStyle name="标题 1 15" xfId="1691"/>
    <cellStyle name="标题 1 2" xfId="1692"/>
    <cellStyle name="标题 1 2 2" xfId="1693"/>
    <cellStyle name="标题 1 2 2 2 2" xfId="1694"/>
    <cellStyle name="标题 1 2 3" xfId="1695"/>
    <cellStyle name="标题 1 2 3 2" xfId="1696"/>
    <cellStyle name="强调文字颜色 4 2 2 3 2" xfId="1697"/>
    <cellStyle name="标题 1 2 4" xfId="1698"/>
    <cellStyle name="标题 1 2 6" xfId="1699"/>
    <cellStyle name="标题 1 3 2" xfId="1700"/>
    <cellStyle name="强调文字颜色 1 5" xfId="1701"/>
    <cellStyle name="标题 1 3 2 2" xfId="1702"/>
    <cellStyle name="标题 1 3 3" xfId="1703"/>
    <cellStyle name="强调文字颜色 2 5" xfId="1704"/>
    <cellStyle name="标题 1 3 3 2" xfId="1705"/>
    <cellStyle name="标题 1 3 4" xfId="1706"/>
    <cellStyle name="标题 1 4 4" xfId="1707"/>
    <cellStyle name="标题 1 9" xfId="1708"/>
    <cellStyle name="标题 10" xfId="1709"/>
    <cellStyle name="解释性文本 7 2" xfId="1710"/>
    <cellStyle name="差 4 2" xfId="1711"/>
    <cellStyle name="标题 11" xfId="1712"/>
    <cellStyle name="差 4 3" xfId="1713"/>
    <cellStyle name="标题 13" xfId="1714"/>
    <cellStyle name="标题 14" xfId="1715"/>
    <cellStyle name="标题 15" xfId="1716"/>
    <cellStyle name="好 3 2" xfId="1717"/>
    <cellStyle name="标题 16" xfId="1718"/>
    <cellStyle name="标题 2 10" xfId="1719"/>
    <cellStyle name="标题 2 11" xfId="1720"/>
    <cellStyle name="标题 2 12" xfId="1721"/>
    <cellStyle name="标题 2 14" xfId="1722"/>
    <cellStyle name="标题 2 2 2" xfId="1723"/>
    <cellStyle name="标题 2 2 2 3 2" xfId="1724"/>
    <cellStyle name="标题 2 2 3" xfId="1725"/>
    <cellStyle name="标题 2 2 3 2" xfId="1726"/>
    <cellStyle name="标题 2 2 4" xfId="1727"/>
    <cellStyle name="标题 2 2 4 2" xfId="1728"/>
    <cellStyle name="标题 2 2 5" xfId="1729"/>
    <cellStyle name="标题 2 3" xfId="1730"/>
    <cellStyle name="标题 2 3 2" xfId="1731"/>
    <cellStyle name="标题 2 3 4" xfId="1732"/>
    <cellStyle name="标题 2 4" xfId="1733"/>
    <cellStyle name="标题 2 4 2" xfId="1734"/>
    <cellStyle name="标题 2 4 3" xfId="1735"/>
    <cellStyle name="标题 2 4 3 2" xfId="1736"/>
    <cellStyle name="标题 2 4 4" xfId="1737"/>
    <cellStyle name="标题 2 5" xfId="1738"/>
    <cellStyle name="标题 2 6 2" xfId="1739"/>
    <cellStyle name="标题 2 7" xfId="1740"/>
    <cellStyle name="检查单元格 5" xfId="1741"/>
    <cellStyle name="标题 2 7 2" xfId="1742"/>
    <cellStyle name="标题 2 8" xfId="1743"/>
    <cellStyle name="标题 2 9" xfId="1744"/>
    <cellStyle name="标题 3 10" xfId="1745"/>
    <cellStyle name="标题 3 11" xfId="1746"/>
    <cellStyle name="标题 3 12" xfId="1747"/>
    <cellStyle name="标题 3 13" xfId="1748"/>
    <cellStyle name="标题 3 14" xfId="1749"/>
    <cellStyle name="标题 3 15" xfId="1750"/>
    <cellStyle name="标题 3 2" xfId="1751"/>
    <cellStyle name="好 5" xfId="1752"/>
    <cellStyle name="标题 3 2 2" xfId="1753"/>
    <cellStyle name="常规 62" xfId="1754"/>
    <cellStyle name="常规 57" xfId="1755"/>
    <cellStyle name="标题 3 2 2 2" xfId="1756"/>
    <cellStyle name="常规 62 2" xfId="1757"/>
    <cellStyle name="常规 57 2" xfId="1758"/>
    <cellStyle name="标题 3 2 2 2 2" xfId="1759"/>
    <cellStyle name="常规 63 2" xfId="1760"/>
    <cellStyle name="常规 58 2" xfId="1761"/>
    <cellStyle name="标题 3 2 2 3 2" xfId="1762"/>
    <cellStyle name="常规 64" xfId="1763"/>
    <cellStyle name="常规 59" xfId="1764"/>
    <cellStyle name="标题 3 2 2 4" xfId="1765"/>
    <cellStyle name="好_乡镇表处理" xfId="1766"/>
    <cellStyle name="标题 7 2 2" xfId="1767"/>
    <cellStyle name="好 6" xfId="1768"/>
    <cellStyle name="标题 3 2 3" xfId="1769"/>
    <cellStyle name="好 6 2" xfId="1770"/>
    <cellStyle name="标题 3 2 3 2" xfId="1771"/>
    <cellStyle name="好 7 2" xfId="1772"/>
    <cellStyle name="标题 3 2 4 2" xfId="1773"/>
    <cellStyle name="好 8" xfId="1774"/>
    <cellStyle name="标题 3 2 5" xfId="1775"/>
    <cellStyle name="好 9" xfId="1776"/>
    <cellStyle name="标题 3 2 6" xfId="1777"/>
    <cellStyle name="标题 3 3" xfId="1778"/>
    <cellStyle name="标题 3 3 3" xfId="1779"/>
    <cellStyle name="标题 3 3 4" xfId="1780"/>
    <cellStyle name="标题 3 4 3" xfId="1781"/>
    <cellStyle name="标题 3 4 4" xfId="1782"/>
    <cellStyle name="标题 3 5" xfId="1783"/>
    <cellStyle name="标题 3 6 2" xfId="1784"/>
    <cellStyle name="标题 3 7" xfId="1785"/>
    <cellStyle name="标题 3 7 2" xfId="1786"/>
    <cellStyle name="标题 3 9" xfId="1787"/>
    <cellStyle name="强调文字颜色 5 2 4" xfId="1788"/>
    <cellStyle name="标题 4 10" xfId="1789"/>
    <cellStyle name="输出 6 2" xfId="1790"/>
    <cellStyle name="强调文字颜色 5 2 5" xfId="1791"/>
    <cellStyle name="标题 4 11" xfId="1792"/>
    <cellStyle name="强调文字颜色 5 2 6" xfId="1793"/>
    <cellStyle name="好_副本2009年度乡镇财政决算报表_2013年镇街收入测算情况" xfId="1794"/>
    <cellStyle name="标题 4 12" xfId="1795"/>
    <cellStyle name="标题 4 13" xfId="1796"/>
    <cellStyle name="标题 4 14" xfId="1797"/>
    <cellStyle name="常规 14 5 2" xfId="1798"/>
    <cellStyle name="标题 4 15" xfId="1799"/>
    <cellStyle name="千位分隔 3" xfId="1800"/>
    <cellStyle name="标题 4 2" xfId="1801"/>
    <cellStyle name="千位分隔 3 2" xfId="1802"/>
    <cellStyle name="标题 4 2 2" xfId="1803"/>
    <cellStyle name="强调文字颜色 1 3 4" xfId="1804"/>
    <cellStyle name="标题 4 2 2 2" xfId="1805"/>
    <cellStyle name="标题 4 2 2 3" xfId="1806"/>
    <cellStyle name="标题 4 2 2 4" xfId="1807"/>
    <cellStyle name="标题 4 2 6" xfId="1808"/>
    <cellStyle name="标题 4 3 2" xfId="1809"/>
    <cellStyle name="强调文字颜色 2 3 4" xfId="1810"/>
    <cellStyle name="标题 4 3 2 2" xfId="1811"/>
    <cellStyle name="标题 4 3 3" xfId="1812"/>
    <cellStyle name="强调文字颜色 2 4 4" xfId="1813"/>
    <cellStyle name="标题 4 3 3 2" xfId="1814"/>
    <cellStyle name="标题 4 3 4" xfId="1815"/>
    <cellStyle name="千位分隔 5" xfId="1816"/>
    <cellStyle name="标题 4 4" xfId="1817"/>
    <cellStyle name="强调文字颜色 3 4 4" xfId="1818"/>
    <cellStyle name="常规 3 2 2 5" xfId="1819"/>
    <cellStyle name="标题 4 4 3 2" xfId="1820"/>
    <cellStyle name="标题 4 4 4" xfId="1821"/>
    <cellStyle name="千位分隔 6" xfId="1822"/>
    <cellStyle name="标题 4 5" xfId="1823"/>
    <cellStyle name="千位分隔 7" xfId="1824"/>
    <cellStyle name="标题 4 6" xfId="1825"/>
    <cellStyle name="标题 4 6 2" xfId="1826"/>
    <cellStyle name="标题 4 7" xfId="1827"/>
    <cellStyle name="标题 4 7 2" xfId="1828"/>
    <cellStyle name="标题 4 8" xfId="1829"/>
    <cellStyle name="标题 4 9" xfId="1830"/>
    <cellStyle name="常规 2 3 5" xfId="1831"/>
    <cellStyle name="标题 5 2 2 2" xfId="1832"/>
    <cellStyle name="标题 5 3" xfId="1833"/>
    <cellStyle name="标题 5 4" xfId="1834"/>
    <cellStyle name="标题 5 4 2" xfId="1835"/>
    <cellStyle name="标题 5 5" xfId="1836"/>
    <cellStyle name="标题 5 6" xfId="1837"/>
    <cellStyle name="标题 6 2 2" xfId="1838"/>
    <cellStyle name="标题 6 3 2" xfId="1839"/>
    <cellStyle name="标题 6 4" xfId="1840"/>
    <cellStyle name="标题 7 2" xfId="1841"/>
    <cellStyle name="标题 7 3" xfId="1842"/>
    <cellStyle name="标题 7 3 2" xfId="1843"/>
    <cellStyle name="标题 7 4" xfId="1844"/>
    <cellStyle name="常规 2 7" xfId="1845"/>
    <cellStyle name="标题 8 2" xfId="1846"/>
    <cellStyle name="标题 9" xfId="1847"/>
    <cellStyle name="表标题" xfId="1848"/>
    <cellStyle name="表标题 2" xfId="1849"/>
    <cellStyle name="表标题 3" xfId="1850"/>
    <cellStyle name="差 10" xfId="1851"/>
    <cellStyle name="差 11" xfId="1852"/>
    <cellStyle name="常规 60 2 2" xfId="1853"/>
    <cellStyle name="常规 55 2 2" xfId="1854"/>
    <cellStyle name="差 13" xfId="1855"/>
    <cellStyle name="差 14" xfId="1856"/>
    <cellStyle name="常规 14 2" xfId="1857"/>
    <cellStyle name="差 15" xfId="1858"/>
    <cellStyle name="常规 14 3" xfId="1859"/>
    <cellStyle name="解释性文本 5" xfId="1860"/>
    <cellStyle name="差 2" xfId="1861"/>
    <cellStyle name="差 2 2" xfId="1862"/>
    <cellStyle name="差 2 2 2" xfId="1863"/>
    <cellStyle name="差 2 2 2 2" xfId="1864"/>
    <cellStyle name="差 2 2 3" xfId="1865"/>
    <cellStyle name="差 2 2 3 2" xfId="1866"/>
    <cellStyle name="好 4 3 2" xfId="1867"/>
    <cellStyle name="常规 13 2" xfId="1868"/>
    <cellStyle name="差 2 2 4" xfId="1869"/>
    <cellStyle name="常规 97 4 2" xfId="1870"/>
    <cellStyle name="差 2 6" xfId="1871"/>
    <cellStyle name="解释性文本 6 2" xfId="1872"/>
    <cellStyle name="差 3 2" xfId="1873"/>
    <cellStyle name="差 3 2 2" xfId="1874"/>
    <cellStyle name="差 3 3 2" xfId="1875"/>
    <cellStyle name="解释性文本 7" xfId="1876"/>
    <cellStyle name="差 4" xfId="1877"/>
    <cellStyle name="差 4 3 2" xfId="1878"/>
    <cellStyle name="解释性文本 8" xfId="1879"/>
    <cellStyle name="差 5" xfId="1880"/>
    <cellStyle name="解释性文本 9" xfId="1881"/>
    <cellStyle name="差 6" xfId="1882"/>
    <cellStyle name="差 6 2" xfId="1883"/>
    <cellStyle name="差_09年决算运用" xfId="1884"/>
    <cellStyle name="差_10月收入完成及全年收入预测" xfId="1885"/>
    <cellStyle name="差_2008-2010民生支出_乡结算项目汇总表" xfId="1886"/>
    <cellStyle name="差_2009年度乡镇统计表样（处理表）" xfId="1887"/>
    <cellStyle name="差_2010年决算报表体系（讨论稿）" xfId="1888"/>
    <cellStyle name="好 4 2" xfId="1889"/>
    <cellStyle name="常规 12" xfId="1890"/>
    <cellStyle name="差_Book1" xfId="1891"/>
    <cellStyle name="差_Book1 2" xfId="1892"/>
    <cellStyle name="差_副本2009年度乡镇财政决算报表" xfId="1893"/>
    <cellStyle name="差_副本2009年度乡镇财政决算报表_2013年镇街收入测算情况" xfId="1894"/>
    <cellStyle name="差_铜梁县2010年乡镇财政决算报表体系（决算会稿）" xfId="1895"/>
    <cellStyle name="常规 10 2 2" xfId="1896"/>
    <cellStyle name="警告文本 2 6" xfId="1897"/>
    <cellStyle name="常规 10 2 2 2" xfId="1898"/>
    <cellStyle name="常规 10 2 2 4" xfId="1899"/>
    <cellStyle name="汇总 6 2" xfId="1900"/>
    <cellStyle name="常规 10 2 3" xfId="1901"/>
    <cellStyle name="常规 10 2 4 2" xfId="1902"/>
    <cellStyle name="常规 10 2 5" xfId="1903"/>
    <cellStyle name="常规 10 3" xfId="1904"/>
    <cellStyle name="常规 10 4" xfId="1905"/>
    <cellStyle name="常规 7 4" xfId="1906"/>
    <cellStyle name="常规 100 2" xfId="1907"/>
    <cellStyle name="常规 100 3" xfId="1908"/>
    <cellStyle name="常规 100 3 2" xfId="1909"/>
    <cellStyle name="常规 4 6" xfId="1910"/>
    <cellStyle name="常规 101" xfId="1911"/>
    <cellStyle name="链接单元格 9" xfId="1912"/>
    <cellStyle name="常规 4 6 2" xfId="1913"/>
    <cellStyle name="常规 101 2" xfId="1914"/>
    <cellStyle name="常规 4 6 2 2" xfId="1915"/>
    <cellStyle name="常规 101 2 2" xfId="1916"/>
    <cellStyle name="常规 4 6 3" xfId="1917"/>
    <cellStyle name="常规 101 3" xfId="1918"/>
    <cellStyle name="常规 4 6 3 2" xfId="1919"/>
    <cellStyle name="常规 101 3 2" xfId="1920"/>
    <cellStyle name="常规 4 6 4" xfId="1921"/>
    <cellStyle name="常规 101 4" xfId="1922"/>
    <cellStyle name="常规 104" xfId="1923"/>
    <cellStyle name="常规 104 2 2" xfId="1924"/>
    <cellStyle name="常规 11 2" xfId="1925"/>
    <cellStyle name="常规 11 2 2" xfId="1926"/>
    <cellStyle name="常规 11 2 2 2" xfId="1927"/>
    <cellStyle name="常规 11 2 2 3" xfId="1928"/>
    <cellStyle name="常规 11 2 3" xfId="1929"/>
    <cellStyle name="常规 11 2 3 2" xfId="1930"/>
    <cellStyle name="常规 11 2 4" xfId="1931"/>
    <cellStyle name="常规 11 2 5" xfId="1932"/>
    <cellStyle name="常规 11 3" xfId="1933"/>
    <cellStyle name="链接单元格 3 2 2" xfId="1934"/>
    <cellStyle name="常规 11 4" xfId="1935"/>
    <cellStyle name="解释性文本 2 3 2" xfId="1936"/>
    <cellStyle name="常规 11 4 2 2" xfId="1937"/>
    <cellStyle name="解释性文本 2 4 2" xfId="1938"/>
    <cellStyle name="常规 11 4 3 2" xfId="1939"/>
    <cellStyle name="解释性文本 2 5" xfId="1940"/>
    <cellStyle name="常规 11 4 4" xfId="1941"/>
    <cellStyle name="常规 11 5" xfId="1942"/>
    <cellStyle name="解释性文本 3 3" xfId="1943"/>
    <cellStyle name="常规 11 5 2" xfId="1944"/>
    <cellStyle name="常规 11 6" xfId="1945"/>
    <cellStyle name="解释性文本 4 3" xfId="1946"/>
    <cellStyle name="常规 11 6 2" xfId="1947"/>
    <cellStyle name="好 4 2 2" xfId="1948"/>
    <cellStyle name="常规 12 2" xfId="1949"/>
    <cellStyle name="常规 12 3" xfId="1950"/>
    <cellStyle name="强调文字颜色 2 10" xfId="1951"/>
    <cellStyle name="常规 12 3 2" xfId="1952"/>
    <cellStyle name="常规 12 3 2 2" xfId="1953"/>
    <cellStyle name="强调文字颜色 2 11" xfId="1954"/>
    <cellStyle name="常规 12 3 3" xfId="1955"/>
    <cellStyle name="常规 12 3 3 2" xfId="1956"/>
    <cellStyle name="强调文字颜色 2 12" xfId="1957"/>
    <cellStyle name="常规 12 3 4" xfId="1958"/>
    <cellStyle name="链接单元格 3 3 2" xfId="1959"/>
    <cellStyle name="常规 12 4" xfId="1960"/>
    <cellStyle name="常规 12 4 2" xfId="1961"/>
    <cellStyle name="常规 12 5" xfId="1962"/>
    <cellStyle name="常规 12 6" xfId="1963"/>
    <cellStyle name="常规 12_Sheet1" xfId="1964"/>
    <cellStyle name="常规 13 2 2" xfId="1965"/>
    <cellStyle name="注释 3 2 3" xfId="1966"/>
    <cellStyle name="常规 13 2 2 2" xfId="1967"/>
    <cellStyle name="常规 13 2 3" xfId="1968"/>
    <cellStyle name="常规 13 2 4" xfId="1969"/>
    <cellStyle name="常规 13 3" xfId="1970"/>
    <cellStyle name="常规 13 3 2" xfId="1971"/>
    <cellStyle name="常规 22 3" xfId="1972"/>
    <cellStyle name="常规 17 3" xfId="1973"/>
    <cellStyle name="常规 13 3 2 2" xfId="1974"/>
    <cellStyle name="常规 13 3 3" xfId="1975"/>
    <cellStyle name="常规 23 3" xfId="1976"/>
    <cellStyle name="常规 18 3" xfId="1977"/>
    <cellStyle name="常规 13 3 3 2" xfId="1978"/>
    <cellStyle name="常规 13 4" xfId="1979"/>
    <cellStyle name="好 4 4" xfId="1980"/>
    <cellStyle name="常规 14" xfId="1981"/>
    <cellStyle name="常规 14 2 2" xfId="1982"/>
    <cellStyle name="常规 14 2 2 2" xfId="1983"/>
    <cellStyle name="常规 14 2 2 3" xfId="1984"/>
    <cellStyle name="常规 14 2 3" xfId="1985"/>
    <cellStyle name="常规 14 2 3 2" xfId="1986"/>
    <cellStyle name="常规 14 2 4" xfId="1987"/>
    <cellStyle name="常规 14 3 2" xfId="1988"/>
    <cellStyle name="常规 14 3 2 2" xfId="1989"/>
    <cellStyle name="常规 14 3 2_2016.6.18-重点项目资金需求测算表(六）2016年8月（实验二小上报）" xfId="1990"/>
    <cellStyle name="常规 14 3 3" xfId="1991"/>
    <cellStyle name="常规 14 3 3 2" xfId="1992"/>
    <cellStyle name="常规 14 3 4" xfId="1993"/>
    <cellStyle name="常规 14 4" xfId="1994"/>
    <cellStyle name="常规 14 4 2" xfId="1995"/>
    <cellStyle name="常规 14 6" xfId="1996"/>
    <cellStyle name="常规 14_2016.6.18-重点项目资金需求测算表(六）2016年8月（实验二小上报）" xfId="1997"/>
    <cellStyle name="常规 20 2 2" xfId="1998"/>
    <cellStyle name="常规 15 2 2" xfId="1999"/>
    <cellStyle name="常规 20 3" xfId="2000"/>
    <cellStyle name="常规 15 3" xfId="2001"/>
    <cellStyle name="常规 20 4" xfId="2002"/>
    <cellStyle name="常规 15 4" xfId="2003"/>
    <cellStyle name="常规 21 3" xfId="2004"/>
    <cellStyle name="常规 16 3" xfId="2005"/>
    <cellStyle name="常规 21 3 2" xfId="2006"/>
    <cellStyle name="常规 16 3 2" xfId="2007"/>
    <cellStyle name="常规 21 4" xfId="2008"/>
    <cellStyle name="常规 16 4" xfId="2009"/>
    <cellStyle name="适中 3 2" xfId="2010"/>
    <cellStyle name="常规 21 5" xfId="2011"/>
    <cellStyle name="常规 16 5" xfId="2012"/>
    <cellStyle name="适中 3 3" xfId="2013"/>
    <cellStyle name="常规 16 6" xfId="2014"/>
    <cellStyle name="注释 4 2 2" xfId="2015"/>
    <cellStyle name="检查单元格 2 2 3 2" xfId="2016"/>
    <cellStyle name="常规 22 2" xfId="2017"/>
    <cellStyle name="常规 17 2" xfId="2018"/>
    <cellStyle name="常规 22 2 2" xfId="2019"/>
    <cellStyle name="常规 17 2 2" xfId="2020"/>
    <cellStyle name="常规 22 3 2" xfId="2021"/>
    <cellStyle name="常规 17 3 2" xfId="2022"/>
    <cellStyle name="常规 22 4" xfId="2023"/>
    <cellStyle name="常规 17 4" xfId="2024"/>
    <cellStyle name="适中 4 2" xfId="2025"/>
    <cellStyle name="常规 22 5" xfId="2026"/>
    <cellStyle name="常规 17 5" xfId="2027"/>
    <cellStyle name="注释 4 3" xfId="2028"/>
    <cellStyle name="检查单元格 2 2 4" xfId="2029"/>
    <cellStyle name="常规 23" xfId="2030"/>
    <cellStyle name="常规 18" xfId="2031"/>
    <cellStyle name="注释 4 3 2" xfId="2032"/>
    <cellStyle name="常规 23 2" xfId="2033"/>
    <cellStyle name="常规 18 2" xfId="2034"/>
    <cellStyle name="常规 23 2 2" xfId="2035"/>
    <cellStyle name="常规 18 2 2" xfId="2036"/>
    <cellStyle name="常规 23 3 2" xfId="2037"/>
    <cellStyle name="常规 18 3 2" xfId="2038"/>
    <cellStyle name="常规 23 4" xfId="2039"/>
    <cellStyle name="常规 18 4" xfId="2040"/>
    <cellStyle name="注释 4 4" xfId="2041"/>
    <cellStyle name="常规 24" xfId="2042"/>
    <cellStyle name="常规 19" xfId="2043"/>
    <cellStyle name="常规 24 2" xfId="2044"/>
    <cellStyle name="常规 19 2" xfId="2045"/>
    <cellStyle name="常规 24 3" xfId="2046"/>
    <cellStyle name="常规 19 3" xfId="2047"/>
    <cellStyle name="常规 24 4" xfId="2048"/>
    <cellStyle name="常规 19 4" xfId="2049"/>
    <cellStyle name="适中 6 2" xfId="2050"/>
    <cellStyle name="常规 24 5" xfId="2051"/>
    <cellStyle name="常规 19 5" xfId="2052"/>
    <cellStyle name="常规 19 6" xfId="2053"/>
    <cellStyle name="好 10" xfId="2054"/>
    <cellStyle name="常规 2" xfId="2055"/>
    <cellStyle name="强调文字颜色 3 3" xfId="2056"/>
    <cellStyle name="常规 2 10" xfId="2057"/>
    <cellStyle name="强调文字颜色 3 4" xfId="2058"/>
    <cellStyle name="常规 2 11" xfId="2059"/>
    <cellStyle name="强调文字颜色 3 5" xfId="2060"/>
    <cellStyle name="常规 2 12" xfId="2061"/>
    <cellStyle name="强调文字颜色 3 6" xfId="2062"/>
    <cellStyle name="常规 2 13" xfId="2063"/>
    <cellStyle name="强调文字颜色 3 8" xfId="2064"/>
    <cellStyle name="常规 2 20" xfId="2065"/>
    <cellStyle name="常规 2 15" xfId="2066"/>
    <cellStyle name="强调文字颜色 3 9" xfId="2067"/>
    <cellStyle name="常规 2 21" xfId="2068"/>
    <cellStyle name="常规 2 16" xfId="2069"/>
    <cellStyle name="常规 7 3 2 2" xfId="2070"/>
    <cellStyle name="常规 2 22" xfId="2071"/>
    <cellStyle name="常规 2 17" xfId="2072"/>
    <cellStyle name="常规 2 2" xfId="2073"/>
    <cellStyle name="常规 2 2 2" xfId="2074"/>
    <cellStyle name="常规 96 2 3 2" xfId="2075"/>
    <cellStyle name="常规 2 2 2 2 2" xfId="2076"/>
    <cellStyle name="常规 2 2 2 2 2 2" xfId="2077"/>
    <cellStyle name="注释 2 2 4" xfId="2078"/>
    <cellStyle name="常规 2 2 2 2 2 2 2" xfId="2079"/>
    <cellStyle name="常规 2 2 2 2 2 3" xfId="2080"/>
    <cellStyle name="注释 2 3 4" xfId="2081"/>
    <cellStyle name="常规 2 2 2 2 2 3 2" xfId="2082"/>
    <cellStyle name="常规 3 2 3 2 2 2" xfId="2083"/>
    <cellStyle name="常规 2 2 2 2 2 4" xfId="2084"/>
    <cellStyle name="常规 2 2 2 2 3" xfId="2085"/>
    <cellStyle name="常规 2 2 2 2 3 2" xfId="2086"/>
    <cellStyle name="常规 2 2 2 2 4 2" xfId="2087"/>
    <cellStyle name="常规 2 2 2 2 5" xfId="2088"/>
    <cellStyle name="常规 96 2 4" xfId="2089"/>
    <cellStyle name="常规 2 2 2 3" xfId="2090"/>
    <cellStyle name="常规 2 2 2 3 2" xfId="2091"/>
    <cellStyle name="常规 32 4" xfId="2092"/>
    <cellStyle name="常规 27 4" xfId="2093"/>
    <cellStyle name="常规 2 2 2 3 2 2" xfId="2094"/>
    <cellStyle name="常规 2 2 2 3 3" xfId="2095"/>
    <cellStyle name="常规 33 4" xfId="2096"/>
    <cellStyle name="常规 28 4" xfId="2097"/>
    <cellStyle name="常规 2 2 2 3 3 2" xfId="2098"/>
    <cellStyle name="常规 2 2 2 3 4" xfId="2099"/>
    <cellStyle name="强调文字颜色 1 2" xfId="2100"/>
    <cellStyle name="常规 2 2 2 4 2" xfId="2101"/>
    <cellStyle name="强调文字颜色 2 2" xfId="2102"/>
    <cellStyle name="常规 2 2 2 5 2" xfId="2103"/>
    <cellStyle name="常规 2 2 3" xfId="2104"/>
    <cellStyle name="常规 2 2 3 2" xfId="2105"/>
    <cellStyle name="常规 2 2 3 2 2" xfId="2106"/>
    <cellStyle name="常规 2 2 3 2 2 2" xfId="2107"/>
    <cellStyle name="常规 2 2 3 2 3" xfId="2108"/>
    <cellStyle name="常规 2 2 3 2 3 2" xfId="2109"/>
    <cellStyle name="常规 2 2 3 2 4" xfId="2110"/>
    <cellStyle name="常规 2 2 3 3" xfId="2111"/>
    <cellStyle name="常规 2 2 3 3 2" xfId="2112"/>
    <cellStyle name="常规 2 2 3 4 2" xfId="2113"/>
    <cellStyle name="常规 2 2 3 5" xfId="2114"/>
    <cellStyle name="常规 2 2 4" xfId="2115"/>
    <cellStyle name="常规 2 2 4 2" xfId="2116"/>
    <cellStyle name="常规 2 2 4 2 2" xfId="2117"/>
    <cellStyle name="常规 2 2 4 3 2" xfId="2118"/>
    <cellStyle name="常规 2 2 4 4" xfId="2119"/>
    <cellStyle name="常规 2 2 5 2" xfId="2120"/>
    <cellStyle name="常规 2 2 6 3" xfId="2121"/>
    <cellStyle name="常规 2 25 2" xfId="2122"/>
    <cellStyle name="常规 2 25 2 2" xfId="2123"/>
    <cellStyle name="常规 2 26" xfId="2124"/>
    <cellStyle name="常规 2 3" xfId="2125"/>
    <cellStyle name="常规 2 3 2" xfId="2126"/>
    <cellStyle name="常规 97 2 3" xfId="2127"/>
    <cellStyle name="常规 2 3 2 2" xfId="2128"/>
    <cellStyle name="常规 97 2 3 2" xfId="2129"/>
    <cellStyle name="常规 2 3 2 2 2" xfId="2130"/>
    <cellStyle name="好_副本2009年度乡镇财政决算报表" xfId="2131"/>
    <cellStyle name="常规 2 3 2 2 3" xfId="2132"/>
    <cellStyle name="常规 2 3 2 2 3 2" xfId="2133"/>
    <cellStyle name="注释 2 3 3" xfId="2134"/>
    <cellStyle name="常规 2 3 2 2 5" xfId="2135"/>
    <cellStyle name="常规 97 2 4" xfId="2136"/>
    <cellStyle name="常规 2 3 2 3" xfId="2137"/>
    <cellStyle name="常规 2 3 2 3 2" xfId="2138"/>
    <cellStyle name="常规 2 3 2 4 2" xfId="2139"/>
    <cellStyle name="常规 2 3 2 5" xfId="2140"/>
    <cellStyle name="常规 2 3 2 6" xfId="2141"/>
    <cellStyle name="常规 2 3 3" xfId="2142"/>
    <cellStyle name="常规 2 3 3 2" xfId="2143"/>
    <cellStyle name="常规 2 3 3 2 2" xfId="2144"/>
    <cellStyle name="常规 2 3 3 3 2" xfId="2145"/>
    <cellStyle name="常规 2 3 3 4" xfId="2146"/>
    <cellStyle name="常规 2 3 3 5" xfId="2147"/>
    <cellStyle name="常规 2 3 4 2" xfId="2148"/>
    <cellStyle name="常规 2 3 5 2" xfId="2149"/>
    <cellStyle name="常规 2 3 7" xfId="2150"/>
    <cellStyle name="常规 2 4" xfId="2151"/>
    <cellStyle name="常规 2 4 2" xfId="2152"/>
    <cellStyle name="常规 2 4 2 2" xfId="2153"/>
    <cellStyle name="常规 2 4 2 2 2" xfId="2154"/>
    <cellStyle name="输出 2 2 2" xfId="2155"/>
    <cellStyle name="常规 2 4 2 3" xfId="2156"/>
    <cellStyle name="输出 2 2 2 2" xfId="2157"/>
    <cellStyle name="常规 2 4 2 3 2" xfId="2158"/>
    <cellStyle name="常规 2 4 3 2" xfId="2159"/>
    <cellStyle name="常规 2 4 4" xfId="2160"/>
    <cellStyle name="常规 2 4 6" xfId="2161"/>
    <cellStyle name="常规 2 5" xfId="2162"/>
    <cellStyle name="常规 2 5 2" xfId="2163"/>
    <cellStyle name="检查单元格 6" xfId="2164"/>
    <cellStyle name="常规 2 5 2 2" xfId="2165"/>
    <cellStyle name="常规 2 5 3 2" xfId="2166"/>
    <cellStyle name="链接单元格 2 2 2 2" xfId="2167"/>
    <cellStyle name="常规 2 5 4" xfId="2168"/>
    <cellStyle name="常规 2 6" xfId="2169"/>
    <cellStyle name="常规 2 6 2" xfId="2170"/>
    <cellStyle name="常规 2 6 2 2" xfId="2171"/>
    <cellStyle name="常规 2 6 3" xfId="2172"/>
    <cellStyle name="常规 2 6 3 2" xfId="2173"/>
    <cellStyle name="链接单元格 2 2 3 2" xfId="2174"/>
    <cellStyle name="常规 2 6 4" xfId="2175"/>
    <cellStyle name="输入 2" xfId="2176"/>
    <cellStyle name="强调文字颜色 2 3 2 2" xfId="2177"/>
    <cellStyle name="常规 2 8" xfId="2178"/>
    <cellStyle name="输入 2 2" xfId="2179"/>
    <cellStyle name="常规 2 8 2" xfId="2180"/>
    <cellStyle name="常规 2_2012年镇街收入完成情况表（税收确定）" xfId="2181"/>
    <cellStyle name="常规 30 2 2" xfId="2182"/>
    <cellStyle name="常规 25 2 2" xfId="2183"/>
    <cellStyle name="常规 30 2 2 2" xfId="2184"/>
    <cellStyle name="常规 25 2 2 2" xfId="2185"/>
    <cellStyle name="常规 30 2 3" xfId="2186"/>
    <cellStyle name="常规 25 2 3" xfId="2187"/>
    <cellStyle name="常规 30 2 3 2" xfId="2188"/>
    <cellStyle name="常规 25 2 3 2" xfId="2189"/>
    <cellStyle name="常规 30 2 4" xfId="2190"/>
    <cellStyle name="常规 25 2 4" xfId="2191"/>
    <cellStyle name="常规 30 3" xfId="2192"/>
    <cellStyle name="常规 25 3" xfId="2193"/>
    <cellStyle name="常规 30 3 2" xfId="2194"/>
    <cellStyle name="常规 25 3 2" xfId="2195"/>
    <cellStyle name="常规 30 4" xfId="2196"/>
    <cellStyle name="常规 25 4" xfId="2197"/>
    <cellStyle name="适中 7 2" xfId="2198"/>
    <cellStyle name="常规 30 5" xfId="2199"/>
    <cellStyle name="常规 25 5" xfId="2200"/>
    <cellStyle name="常规 25 6" xfId="2201"/>
    <cellStyle name="常规 26 6" xfId="2202"/>
    <cellStyle name="常规 32 2" xfId="2203"/>
    <cellStyle name="常规 27 2" xfId="2204"/>
    <cellStyle name="常规 32 2 2" xfId="2205"/>
    <cellStyle name="常规 27 2 2" xfId="2206"/>
    <cellStyle name="常规 32 3" xfId="2207"/>
    <cellStyle name="常规 27 3" xfId="2208"/>
    <cellStyle name="常规 32 3 2" xfId="2209"/>
    <cellStyle name="常规 27 3 2" xfId="2210"/>
    <cellStyle name="常规 32 5" xfId="2211"/>
    <cellStyle name="常规 27 5" xfId="2212"/>
    <cellStyle name="常规 33" xfId="2213"/>
    <cellStyle name="常规 28" xfId="2214"/>
    <cellStyle name="常规 33 2" xfId="2215"/>
    <cellStyle name="常规 28 2" xfId="2216"/>
    <cellStyle name="常规 33 3" xfId="2217"/>
    <cellStyle name="常规 28 3" xfId="2218"/>
    <cellStyle name="常规 33 3 2" xfId="2219"/>
    <cellStyle name="常规 28 3 2" xfId="2220"/>
    <cellStyle name="常规 28 5" xfId="2221"/>
    <cellStyle name="常规 34" xfId="2222"/>
    <cellStyle name="常规 29" xfId="2223"/>
    <cellStyle name="常规 34 2" xfId="2224"/>
    <cellStyle name="常规 29 2" xfId="2225"/>
    <cellStyle name="常规 34 2 2" xfId="2226"/>
    <cellStyle name="常规 29 2 2" xfId="2227"/>
    <cellStyle name="常规 34 3" xfId="2228"/>
    <cellStyle name="常规 29 3" xfId="2229"/>
    <cellStyle name="常规 34 3 2" xfId="2230"/>
    <cellStyle name="常规 29 3 2" xfId="2231"/>
    <cellStyle name="常规 29 5" xfId="2232"/>
    <cellStyle name="注释 10" xfId="2233"/>
    <cellStyle name="输出 4 2" xfId="2234"/>
    <cellStyle name="好 11" xfId="2235"/>
    <cellStyle name="常规 3" xfId="2236"/>
    <cellStyle name="输出 4 2 2" xfId="2237"/>
    <cellStyle name="常规 3 2" xfId="2238"/>
    <cellStyle name="常规 3 2 2" xfId="2239"/>
    <cellStyle name="常规 3 2 2 2" xfId="2240"/>
    <cellStyle name="常规 3 2 2 2 2 2" xfId="2241"/>
    <cellStyle name="常规 3 2 2 2 2 3" xfId="2242"/>
    <cellStyle name="常规 3 2 2 2 2 4" xfId="2243"/>
    <cellStyle name="常规 3 2 2 2 3" xfId="2244"/>
    <cellStyle name="强调文字颜色 5 13" xfId="2245"/>
    <cellStyle name="常规 3 2 2 2 3 2" xfId="2246"/>
    <cellStyle name="常规 3 2 2 2 4 2" xfId="2247"/>
    <cellStyle name="常规 3 2 2 2 5" xfId="2248"/>
    <cellStyle name="强调文字颜色 3 4 2" xfId="2249"/>
    <cellStyle name="常规 3 2 2 3" xfId="2250"/>
    <cellStyle name="强调文字颜色 3 4 2 2" xfId="2251"/>
    <cellStyle name="常规 3 2 2 3 2" xfId="2252"/>
    <cellStyle name="常规 3 2 2 3 2 2" xfId="2253"/>
    <cellStyle name="常规 3 2 2 3 3" xfId="2254"/>
    <cellStyle name="常规 3 2 2 3 3 2" xfId="2255"/>
    <cellStyle name="常规 3 2 2 3 4" xfId="2256"/>
    <cellStyle name="强调文字颜色 3 4 3 2" xfId="2257"/>
    <cellStyle name="好 4" xfId="2258"/>
    <cellStyle name="常规 3 2 2 4 2" xfId="2259"/>
    <cellStyle name="常规 3 2 2 5 2" xfId="2260"/>
    <cellStyle name="常规 3 2 2 6" xfId="2261"/>
    <cellStyle name="常规 3 2 3 2 2" xfId="2262"/>
    <cellStyle name="常规 3 2 3 2 3" xfId="2263"/>
    <cellStyle name="常规 3 2 3 2 3 2" xfId="2264"/>
    <cellStyle name="常规 3 2 3 2 4" xfId="2265"/>
    <cellStyle name="常规 3 2 3 3 2" xfId="2266"/>
    <cellStyle name="常规 3 2 3 4 2" xfId="2267"/>
    <cellStyle name="常规 3 2 3 5" xfId="2268"/>
    <cellStyle name="常规 3 2 4" xfId="2269"/>
    <cellStyle name="常规 3 2 4 2" xfId="2270"/>
    <cellStyle name="强调文字颜色 3 6 2" xfId="2271"/>
    <cellStyle name="常规 3 2 4 3" xfId="2272"/>
    <cellStyle name="常规 3 2 4 3 2" xfId="2273"/>
    <cellStyle name="常规 3 2 4 4" xfId="2274"/>
    <cellStyle name="常规 3 3" xfId="2275"/>
    <cellStyle name="常规 3 3 2" xfId="2276"/>
    <cellStyle name="常规 3 3 2 2" xfId="2277"/>
    <cellStyle name="常规 3 3 2 2 2" xfId="2278"/>
    <cellStyle name="常规 3 3 2 2 2 2" xfId="2279"/>
    <cellStyle name="常规 3 3 2 2 3" xfId="2280"/>
    <cellStyle name="常规 3 3 2 2 4" xfId="2281"/>
    <cellStyle name="强调文字颜色 4 4 2" xfId="2282"/>
    <cellStyle name="常规 3 3 2 3" xfId="2283"/>
    <cellStyle name="强调文字颜色 4 4 2 2" xfId="2284"/>
    <cellStyle name="常规 3 3 2 3 2" xfId="2285"/>
    <cellStyle name="强调文字颜色 4 4 3 2" xfId="2286"/>
    <cellStyle name="常规 3 3 2 4 2" xfId="2287"/>
    <cellStyle name="常规 3 3 3" xfId="2288"/>
    <cellStyle name="常规 3 3 3 2" xfId="2289"/>
    <cellStyle name="常规 3 3 3 3" xfId="2290"/>
    <cellStyle name="常规 3 3 3 4" xfId="2291"/>
    <cellStyle name="常规 3 3 4" xfId="2292"/>
    <cellStyle name="常规 3 3 4 2" xfId="2293"/>
    <cellStyle name="常规 3 4" xfId="2294"/>
    <cellStyle name="常规 3 4 2" xfId="2295"/>
    <cellStyle name="常规 3 4 2 2" xfId="2296"/>
    <cellStyle name="汇总 2 3 4 2" xfId="2297"/>
    <cellStyle name="常规 3 4 2 2 2" xfId="2298"/>
    <cellStyle name="常规 3 4 2 2 2 2" xfId="2299"/>
    <cellStyle name="常规 3 4 2 2 3" xfId="2300"/>
    <cellStyle name="常规 3 4 2 2 3 2" xfId="2301"/>
    <cellStyle name="链接单元格 2 2" xfId="2302"/>
    <cellStyle name="常规 3 4 2 2 4" xfId="2303"/>
    <cellStyle name="强调文字颜色 5 4 2" xfId="2304"/>
    <cellStyle name="常规 3 4 2 3" xfId="2305"/>
    <cellStyle name="强调文字颜色 5 4 4" xfId="2306"/>
    <cellStyle name="常规 3 4 2 5" xfId="2307"/>
    <cellStyle name="常规 3 4 2 5 2" xfId="2308"/>
    <cellStyle name="常规 3 4 2 6" xfId="2309"/>
    <cellStyle name="常规 3 5" xfId="2310"/>
    <cellStyle name="常规 3 5 2" xfId="2311"/>
    <cellStyle name="常规 3 5 2 2 2 2" xfId="2312"/>
    <cellStyle name="检查单元格 13" xfId="2313"/>
    <cellStyle name="常规 3 5 2 2 3 2" xfId="2314"/>
    <cellStyle name="常规 3 5 2 2 4" xfId="2315"/>
    <cellStyle name="常规 3 5 3" xfId="2316"/>
    <cellStyle name="常规 3 5 3 4" xfId="2317"/>
    <cellStyle name="常规 3 5 4" xfId="2318"/>
    <cellStyle name="常规 3 6" xfId="2319"/>
    <cellStyle name="常规 3 6 2" xfId="2320"/>
    <cellStyle name="常规 3 6 2 2" xfId="2321"/>
    <cellStyle name="常规 3 6 2 2 2" xfId="2322"/>
    <cellStyle name="常规 3 6 2 3" xfId="2323"/>
    <cellStyle name="注释 2 2 3 2" xfId="2324"/>
    <cellStyle name="常规 3 6 2 4" xfId="2325"/>
    <cellStyle name="常规 3 6 4" xfId="2326"/>
    <cellStyle name="常规 3 6 5" xfId="2327"/>
    <cellStyle name="常规 7 3 4 2" xfId="2328"/>
    <cellStyle name="常规 3_Sheet1" xfId="2329"/>
    <cellStyle name="常规 32 2 2 2" xfId="2330"/>
    <cellStyle name="常规 32 2 3" xfId="2331"/>
    <cellStyle name="常规 32 2 3 2" xfId="2332"/>
    <cellStyle name="常规 32 2 4" xfId="2333"/>
    <cellStyle name="常规 32 4 2" xfId="2334"/>
    <cellStyle name="常规 40 2 2" xfId="2335"/>
    <cellStyle name="常规 35 2 2" xfId="2336"/>
    <cellStyle name="常规 40 3" xfId="2337"/>
    <cellStyle name="常规 35 3" xfId="2338"/>
    <cellStyle name="常规 40 3 2" xfId="2339"/>
    <cellStyle name="常规 35 3 2" xfId="2340"/>
    <cellStyle name="常规 40 4" xfId="2341"/>
    <cellStyle name="常规 35 4" xfId="2342"/>
    <cellStyle name="常规 41 2 2" xfId="2343"/>
    <cellStyle name="常规 36 2 2" xfId="2344"/>
    <cellStyle name="常规 41 3" xfId="2345"/>
    <cellStyle name="常规 36 3" xfId="2346"/>
    <cellStyle name="常规 41 3 2" xfId="2347"/>
    <cellStyle name="常规 36 3 2" xfId="2348"/>
    <cellStyle name="常规 41 4" xfId="2349"/>
    <cellStyle name="常规 36 4" xfId="2350"/>
    <cellStyle name="常规 42 2 2" xfId="2351"/>
    <cellStyle name="常规 37 2 2" xfId="2352"/>
    <cellStyle name="常规 42 3 2" xfId="2353"/>
    <cellStyle name="常规 37 3 2" xfId="2354"/>
    <cellStyle name="常规 42 4" xfId="2355"/>
    <cellStyle name="常规 37 4" xfId="2356"/>
    <cellStyle name="常规 43" xfId="2357"/>
    <cellStyle name="常规 38" xfId="2358"/>
    <cellStyle name="常规 43 2" xfId="2359"/>
    <cellStyle name="常规 38 2" xfId="2360"/>
    <cellStyle name="常规 43 2 2" xfId="2361"/>
    <cellStyle name="常规 38 2 2" xfId="2362"/>
    <cellStyle name="常规 43 3" xfId="2363"/>
    <cellStyle name="常规 38 3" xfId="2364"/>
    <cellStyle name="常规 43 3 2" xfId="2365"/>
    <cellStyle name="常规 38 3 2" xfId="2366"/>
    <cellStyle name="常规 43 4" xfId="2367"/>
    <cellStyle name="常规 38 4" xfId="2368"/>
    <cellStyle name="常规 44 2" xfId="2369"/>
    <cellStyle name="常规 39 2" xfId="2370"/>
    <cellStyle name="常规 44 2 2" xfId="2371"/>
    <cellStyle name="常规 39 2 2" xfId="2372"/>
    <cellStyle name="常规 44 3" xfId="2373"/>
    <cellStyle name="常规 39 3" xfId="2374"/>
    <cellStyle name="常规 44 3 2" xfId="2375"/>
    <cellStyle name="常规 39 3 2" xfId="2376"/>
    <cellStyle name="常规 44 4" xfId="2377"/>
    <cellStyle name="常规 39 4" xfId="2378"/>
    <cellStyle name="注释 11" xfId="2379"/>
    <cellStyle name="输出 4 3" xfId="2380"/>
    <cellStyle name="好 12" xfId="2381"/>
    <cellStyle name="常规 4" xfId="2382"/>
    <cellStyle name="输出 4 3 2" xfId="2383"/>
    <cellStyle name="常规 4 2" xfId="2384"/>
    <cellStyle name="常规 4 4" xfId="2385"/>
    <cellStyle name="常规 4 2 2" xfId="2386"/>
    <cellStyle name="常规 4 3" xfId="2387"/>
    <cellStyle name="常规 6 4" xfId="2388"/>
    <cellStyle name="常规 4 4 2" xfId="2389"/>
    <cellStyle name="常规 6 4 2" xfId="2390"/>
    <cellStyle name="常规 4 4 2 2" xfId="2391"/>
    <cellStyle name="常规 6 4 3" xfId="2392"/>
    <cellStyle name="常规 4 4 2 3" xfId="2393"/>
    <cellStyle name="警告文本 2" xfId="2394"/>
    <cellStyle name="常规 6 5 2" xfId="2395"/>
    <cellStyle name="常规 4 4 3 2" xfId="2396"/>
    <cellStyle name="常规 6 6 2" xfId="2397"/>
    <cellStyle name="常规 4 4 4 2" xfId="2398"/>
    <cellStyle name="常规 6 7" xfId="2399"/>
    <cellStyle name="常规 4 4 5" xfId="2400"/>
    <cellStyle name="常规 4 7" xfId="2401"/>
    <cellStyle name="常规 50" xfId="2402"/>
    <cellStyle name="常规 45" xfId="2403"/>
    <cellStyle name="常规 50 2" xfId="2404"/>
    <cellStyle name="常规 45 2" xfId="2405"/>
    <cellStyle name="常规 50 2 2" xfId="2406"/>
    <cellStyle name="常规 45 2 2" xfId="2407"/>
    <cellStyle name="常规 50 3" xfId="2408"/>
    <cellStyle name="常规 45 3" xfId="2409"/>
    <cellStyle name="常规 50 3 2" xfId="2410"/>
    <cellStyle name="常规 45 3 2" xfId="2411"/>
    <cellStyle name="常规 50 4" xfId="2412"/>
    <cellStyle name="常规 45 4" xfId="2413"/>
    <cellStyle name="常规 51" xfId="2414"/>
    <cellStyle name="常规 46" xfId="2415"/>
    <cellStyle name="常规 51 2" xfId="2416"/>
    <cellStyle name="常规 46 2" xfId="2417"/>
    <cellStyle name="常规 51 2 2" xfId="2418"/>
    <cellStyle name="常规 46 2 2" xfId="2419"/>
    <cellStyle name="常规 51 3" xfId="2420"/>
    <cellStyle name="常规 46 3" xfId="2421"/>
    <cellStyle name="常规 51 3 2" xfId="2422"/>
    <cellStyle name="常规 46 3 2" xfId="2423"/>
    <cellStyle name="常规 51 4" xfId="2424"/>
    <cellStyle name="常规 46 4" xfId="2425"/>
    <cellStyle name="常规 52" xfId="2426"/>
    <cellStyle name="常规 47" xfId="2427"/>
    <cellStyle name="常规 52 2" xfId="2428"/>
    <cellStyle name="常规 47 2" xfId="2429"/>
    <cellStyle name="常规 52 2 2" xfId="2430"/>
    <cellStyle name="常规 47 2 2" xfId="2431"/>
    <cellStyle name="常规 64 2 2" xfId="2432"/>
    <cellStyle name="常规 59 2 2" xfId="2433"/>
    <cellStyle name="常规 52 3" xfId="2434"/>
    <cellStyle name="常规 47 3" xfId="2435"/>
    <cellStyle name="常规 52 3 2" xfId="2436"/>
    <cellStyle name="常规 47 3 2" xfId="2437"/>
    <cellStyle name="常规 53" xfId="2438"/>
    <cellStyle name="常规 48" xfId="2439"/>
    <cellStyle name="常规 6 3 2 3" xfId="2440"/>
    <cellStyle name="常规 53 2" xfId="2441"/>
    <cellStyle name="常规 48 2" xfId="2442"/>
    <cellStyle name="常规 6 3 2 3 2" xfId="2443"/>
    <cellStyle name="常规 53 2 2" xfId="2444"/>
    <cellStyle name="常规 48 2 2" xfId="2445"/>
    <cellStyle name="常规 53 3 2" xfId="2446"/>
    <cellStyle name="常规 48 3 2" xfId="2447"/>
    <cellStyle name="常规 53 4" xfId="2448"/>
    <cellStyle name="常规 48 4" xfId="2449"/>
    <cellStyle name="常规 54" xfId="2450"/>
    <cellStyle name="常规 49" xfId="2451"/>
    <cellStyle name="常规 54 2" xfId="2452"/>
    <cellStyle name="常规 49 2" xfId="2453"/>
    <cellStyle name="常规 54 2 2" xfId="2454"/>
    <cellStyle name="常规 49 2 2" xfId="2455"/>
    <cellStyle name="常规 54 3" xfId="2456"/>
    <cellStyle name="常规 49 3" xfId="2457"/>
    <cellStyle name="常规 54 4" xfId="2458"/>
    <cellStyle name="常规 49 4" xfId="2459"/>
    <cellStyle name="注释 12" xfId="2460"/>
    <cellStyle name="输出 4 4" xfId="2461"/>
    <cellStyle name="好 13" xfId="2462"/>
    <cellStyle name="常规 5" xfId="2463"/>
    <cellStyle name="常规 5 2" xfId="2464"/>
    <cellStyle name="计算 14" xfId="2465"/>
    <cellStyle name="常规 5 2 2" xfId="2466"/>
    <cellStyle name="计算 15" xfId="2467"/>
    <cellStyle name="常规 5 2 3" xfId="2468"/>
    <cellStyle name="常规 5 3" xfId="2469"/>
    <cellStyle name="常规 5 3 2" xfId="2470"/>
    <cellStyle name="常规 5 4" xfId="2471"/>
    <cellStyle name="常规 5 4 2" xfId="2472"/>
    <cellStyle name="好_2009年度乡镇统计表样（处理表）_2013年镇街收入测算情况" xfId="2473"/>
    <cellStyle name="常规 5 4 2 2" xfId="2474"/>
    <cellStyle name="常规 5 4 2 2 2" xfId="2475"/>
    <cellStyle name="常规 5 4 2 3" xfId="2476"/>
    <cellStyle name="常规 5 4 2 3 2" xfId="2477"/>
    <cellStyle name="常规 5 4 3" xfId="2478"/>
    <cellStyle name="常规 5 4 3 2" xfId="2479"/>
    <cellStyle name="常规 5 4 4 2" xfId="2480"/>
    <cellStyle name="常规 5 4 5" xfId="2481"/>
    <cellStyle name="好_2010年决算报表体系（讨论稿）" xfId="2482"/>
    <cellStyle name="常规 5 5" xfId="2483"/>
    <cellStyle name="警告文本 15" xfId="2484"/>
    <cellStyle name="常规 5_一般项目-财政拨款3.10" xfId="2485"/>
    <cellStyle name="常规 60" xfId="2486"/>
    <cellStyle name="常规 55" xfId="2487"/>
    <cellStyle name="常规 60 2" xfId="2488"/>
    <cellStyle name="常规 55 2" xfId="2489"/>
    <cellStyle name="常规 60 3" xfId="2490"/>
    <cellStyle name="常规 55 3" xfId="2491"/>
    <cellStyle name="常规 60 3 2" xfId="2492"/>
    <cellStyle name="常规 55 3 2" xfId="2493"/>
    <cellStyle name="常规 60 4" xfId="2494"/>
    <cellStyle name="常规 55 4" xfId="2495"/>
    <cellStyle name="常规 61" xfId="2496"/>
    <cellStyle name="常规 56" xfId="2497"/>
    <cellStyle name="常规 61 2" xfId="2498"/>
    <cellStyle name="常规 56 2" xfId="2499"/>
    <cellStyle name="常规 61 2 2" xfId="2500"/>
    <cellStyle name="常规 56 2 2" xfId="2501"/>
    <cellStyle name="常规 61 3" xfId="2502"/>
    <cellStyle name="常规 56 3" xfId="2503"/>
    <cellStyle name="常规 61 3 2" xfId="2504"/>
    <cellStyle name="常规 56 3 2" xfId="2505"/>
    <cellStyle name="链接单元格 4 2 2" xfId="2506"/>
    <cellStyle name="常规 61 4" xfId="2507"/>
    <cellStyle name="常规 56 4" xfId="2508"/>
    <cellStyle name="常规 62 2 2" xfId="2509"/>
    <cellStyle name="常规 57 2 2" xfId="2510"/>
    <cellStyle name="常规 62 3" xfId="2511"/>
    <cellStyle name="常规 57 3" xfId="2512"/>
    <cellStyle name="常规 62 3 2" xfId="2513"/>
    <cellStyle name="常规 57 3 2" xfId="2514"/>
    <cellStyle name="常规 63 2 2" xfId="2515"/>
    <cellStyle name="常规 58 2 2" xfId="2516"/>
    <cellStyle name="常规 63 3" xfId="2517"/>
    <cellStyle name="常规 58 3" xfId="2518"/>
    <cellStyle name="常规 63 3 2" xfId="2519"/>
    <cellStyle name="常规 6 2 2 4" xfId="2520"/>
    <cellStyle name="常规 58 3 2" xfId="2521"/>
    <cellStyle name="常规 63 4" xfId="2522"/>
    <cellStyle name="常规 58 4" xfId="2523"/>
    <cellStyle name="常规 64 2" xfId="2524"/>
    <cellStyle name="常规 59 2" xfId="2525"/>
    <cellStyle name="常规 64 3" xfId="2526"/>
    <cellStyle name="常规 59 3" xfId="2527"/>
    <cellStyle name="常规 64 4" xfId="2528"/>
    <cellStyle name="常规 59 4" xfId="2529"/>
    <cellStyle name="注释 13" xfId="2530"/>
    <cellStyle name="好 14" xfId="2531"/>
    <cellStyle name="常规 6" xfId="2532"/>
    <cellStyle name="常规 6 2" xfId="2533"/>
    <cellStyle name="常规 6 2 2" xfId="2534"/>
    <cellStyle name="常规 6 2 2 2" xfId="2535"/>
    <cellStyle name="常规 6 2 2 2 2" xfId="2536"/>
    <cellStyle name="常规 6 2 2 2 2 2" xfId="2537"/>
    <cellStyle name="常规 6 2 2 2 3" xfId="2538"/>
    <cellStyle name="警告文本 6" xfId="2539"/>
    <cellStyle name="常规 6 2 2 2 3 2" xfId="2540"/>
    <cellStyle name="常规 6 2 2 3" xfId="2541"/>
    <cellStyle name="常规 6 2 2 3 2" xfId="2542"/>
    <cellStyle name="常规 6 2 2 4 2" xfId="2543"/>
    <cellStyle name="常规 6 2 2 5" xfId="2544"/>
    <cellStyle name="常规 6 2 3" xfId="2545"/>
    <cellStyle name="常规 6 2 3 2" xfId="2546"/>
    <cellStyle name="常规 6 2 3 2 2" xfId="2547"/>
    <cellStyle name="常规 6 2 3 3" xfId="2548"/>
    <cellStyle name="常规 6 2 3 3 2" xfId="2549"/>
    <cellStyle name="常规 6 2 3 4" xfId="2550"/>
    <cellStyle name="常规 6 2 4" xfId="2551"/>
    <cellStyle name="常规 6 2 4 2" xfId="2552"/>
    <cellStyle name="常规 6 2 5 2" xfId="2553"/>
    <cellStyle name="常规 6 2 8" xfId="2554"/>
    <cellStyle name="常规 6 3" xfId="2555"/>
    <cellStyle name="常规 6 3 2" xfId="2556"/>
    <cellStyle name="常规 6 3 2 2" xfId="2557"/>
    <cellStyle name="常规 6 3 3" xfId="2558"/>
    <cellStyle name="常规 6 3 3 2" xfId="2559"/>
    <cellStyle name="常规 6 3 4 2" xfId="2560"/>
    <cellStyle name="常规 6 3 5" xfId="2561"/>
    <cellStyle name="常规 6 8" xfId="2562"/>
    <cellStyle name="常规 6 9" xfId="2563"/>
    <cellStyle name="警告文本 2 4" xfId="2564"/>
    <cellStyle name="常规 71 3 2" xfId="2565"/>
    <cellStyle name="常规 66 3 2" xfId="2566"/>
    <cellStyle name="常规 67 3 2" xfId="2567"/>
    <cellStyle name="注释 5 3" xfId="2568"/>
    <cellStyle name="常规 73" xfId="2569"/>
    <cellStyle name="常规 68" xfId="2570"/>
    <cellStyle name="注释 5 4" xfId="2571"/>
    <cellStyle name="常规 74" xfId="2572"/>
    <cellStyle name="常规 69" xfId="2573"/>
    <cellStyle name="注释 14" xfId="2574"/>
    <cellStyle name="好 15" xfId="2575"/>
    <cellStyle name="常规 7" xfId="2576"/>
    <cellStyle name="常规 7 2" xfId="2577"/>
    <cellStyle name="常规 7 2 2" xfId="2578"/>
    <cellStyle name="常规 7 3" xfId="2579"/>
    <cellStyle name="常规 7 3 2" xfId="2580"/>
    <cellStyle name="常规 7 3 2 2 2" xfId="2581"/>
    <cellStyle name="常规 7 3 3" xfId="2582"/>
    <cellStyle name="输入 12" xfId="2583"/>
    <cellStyle name="常规 7 3 3 2" xfId="2584"/>
    <cellStyle name="常规 7 3 5" xfId="2585"/>
    <cellStyle name="强调 1 2" xfId="2586"/>
    <cellStyle name="常规 74 3 2" xfId="2587"/>
    <cellStyle name="常规 75 3 2" xfId="2588"/>
    <cellStyle name="常规 83" xfId="2589"/>
    <cellStyle name="常规 78" xfId="2590"/>
    <cellStyle name="常规 83 2" xfId="2591"/>
    <cellStyle name="常规 78 2" xfId="2592"/>
    <cellStyle name="常规 83 3" xfId="2593"/>
    <cellStyle name="常规 78 3" xfId="2594"/>
    <cellStyle name="常规 83 3 2" xfId="2595"/>
    <cellStyle name="常规 78 3 2" xfId="2596"/>
    <cellStyle name="常规 84" xfId="2597"/>
    <cellStyle name="常规 79" xfId="2598"/>
    <cellStyle name="常规 79 2" xfId="2599"/>
    <cellStyle name="常规 79 2 2" xfId="2600"/>
    <cellStyle name="常规 79 3" xfId="2601"/>
    <cellStyle name="常规 79 3 2" xfId="2602"/>
    <cellStyle name="强调文字颜色 1 4 2" xfId="2603"/>
    <cellStyle name="常规 79 4" xfId="2604"/>
    <cellStyle name="注释 15" xfId="2605"/>
    <cellStyle name="常规 8" xfId="2606"/>
    <cellStyle name="链接单元格 7" xfId="2607"/>
    <cellStyle name="常规 8 2" xfId="2608"/>
    <cellStyle name="链接单元格 8" xfId="2609"/>
    <cellStyle name="常规 8 3" xfId="2610"/>
    <cellStyle name="常规 82 2" xfId="2611"/>
    <cellStyle name="常规 82 2 2" xfId="2612"/>
    <cellStyle name="常规 82 3" xfId="2613"/>
    <cellStyle name="常规 82 3 2" xfId="2614"/>
    <cellStyle name="常规 9" xfId="2615"/>
    <cellStyle name="常规 96 2" xfId="2616"/>
    <cellStyle name="常规 96 2 2" xfId="2617"/>
    <cellStyle name="常规 96 3 2" xfId="2618"/>
    <cellStyle name="常规 96 4" xfId="2619"/>
    <cellStyle name="常规 96 4 2" xfId="2620"/>
    <cellStyle name="常规 96 5" xfId="2621"/>
    <cellStyle name="常规 97" xfId="2622"/>
    <cellStyle name="常规 97 2" xfId="2623"/>
    <cellStyle name="常规 97 2 2" xfId="2624"/>
    <cellStyle name="常规 97 2 2 2" xfId="2625"/>
    <cellStyle name="常规 97 3 2" xfId="2626"/>
    <cellStyle name="好 2" xfId="2627"/>
    <cellStyle name="好 2 2" xfId="2628"/>
    <cellStyle name="好 2 2 2" xfId="2629"/>
    <cellStyle name="强调文字颜色 2 3 3" xfId="2630"/>
    <cellStyle name="好 2 2 2 2" xfId="2631"/>
    <cellStyle name="好 2 2 3" xfId="2632"/>
    <cellStyle name="强调文字颜色 2 4 3" xfId="2633"/>
    <cellStyle name="好 2 2 3 2" xfId="2634"/>
    <cellStyle name="好 2 2 4" xfId="2635"/>
    <cellStyle name="好 3" xfId="2636"/>
    <cellStyle name="好_10月收入完成及全年收入预测" xfId="2637"/>
    <cellStyle name="检查单元格 2 4" xfId="2638"/>
    <cellStyle name="好_2008-2010民生支出" xfId="2639"/>
    <cellStyle name="检查单元格 2 4 2" xfId="2640"/>
    <cellStyle name="好_2008-2010民生支出 2" xfId="2641"/>
    <cellStyle name="注释 6 2" xfId="2642"/>
    <cellStyle name="好_2008-2010民生支出 3" xfId="2643"/>
    <cellStyle name="好_2008-2010民生支出_乡结算项目汇总表" xfId="2644"/>
    <cellStyle name="好_2009年度乡镇统计表样（处理表）" xfId="2645"/>
    <cellStyle name="强调文字颜色 1 4 3 2" xfId="2646"/>
    <cellStyle name="好_-2009乡镇统计表样" xfId="2647"/>
    <cellStyle name="好_2010年县乡财力情况" xfId="2648"/>
    <cellStyle name="好_Book1" xfId="2649"/>
    <cellStyle name="好_Book1 2" xfId="2650"/>
    <cellStyle name="好_Book1 3" xfId="2651"/>
    <cellStyle name="好_Book1_乡结算项目汇总表" xfId="2652"/>
    <cellStyle name="强调文字颜色 4 11" xfId="2653"/>
    <cellStyle name="汇总 10" xfId="2654"/>
    <cellStyle name="强调文字颜色 4 12" xfId="2655"/>
    <cellStyle name="汇总 11" xfId="2656"/>
    <cellStyle name="强调文字颜色 4 13" xfId="2657"/>
    <cellStyle name="汇总 12" xfId="2658"/>
    <cellStyle name="强调文字颜色 4 15" xfId="2659"/>
    <cellStyle name="汇总 14" xfId="2660"/>
    <cellStyle name="汇总 2" xfId="2661"/>
    <cellStyle name="汇总 2 2" xfId="2662"/>
    <cellStyle name="汇总 8" xfId="2663"/>
    <cellStyle name="汇总 2 2 2 2" xfId="2664"/>
    <cellStyle name="警告文本 2 2 2" xfId="2665"/>
    <cellStyle name="汇总 2 2 3" xfId="2666"/>
    <cellStyle name="警告文本 2 2 3" xfId="2667"/>
    <cellStyle name="汇总 2 2 4" xfId="2668"/>
    <cellStyle name="汇总 2 3" xfId="2669"/>
    <cellStyle name="汇总 2 3 2" xfId="2670"/>
    <cellStyle name="链接单元格 2 2 3" xfId="2671"/>
    <cellStyle name="汇总 2 4 2" xfId="2672"/>
    <cellStyle name="汇总 2 5" xfId="2673"/>
    <cellStyle name="汇总 2 6" xfId="2674"/>
    <cellStyle name="汇总 3 2" xfId="2675"/>
    <cellStyle name="汇总 3 2 2" xfId="2676"/>
    <cellStyle name="汇总 3 3" xfId="2677"/>
    <cellStyle name="汇总 3 3 2" xfId="2678"/>
    <cellStyle name="汇总 4" xfId="2679"/>
    <cellStyle name="汇总 4 2" xfId="2680"/>
    <cellStyle name="汇总 4 2 2" xfId="2681"/>
    <cellStyle name="汇总 4 3" xfId="2682"/>
    <cellStyle name="汇总 4 3 2" xfId="2683"/>
    <cellStyle name="汇总 4 4" xfId="2684"/>
    <cellStyle name="汇总 6" xfId="2685"/>
    <cellStyle name="汇总 7" xfId="2686"/>
    <cellStyle name="汇总 7 2" xfId="2687"/>
    <cellStyle name="汇总 9" xfId="2688"/>
    <cellStyle name="计算 10" xfId="2689"/>
    <cellStyle name="计算 11" xfId="2690"/>
    <cellStyle name="计算 12" xfId="2691"/>
    <cellStyle name="计算 13" xfId="2692"/>
    <cellStyle name="计算 2" xfId="2693"/>
    <cellStyle name="计算 2 2" xfId="2694"/>
    <cellStyle name="计算 2 2 2" xfId="2695"/>
    <cellStyle name="计算 2 2 3" xfId="2696"/>
    <cellStyle name="计算 2 2 3 2" xfId="2697"/>
    <cellStyle name="计算 2 2 4" xfId="2698"/>
    <cellStyle name="计算 2 4" xfId="2699"/>
    <cellStyle name="计算 2 4 2" xfId="2700"/>
    <cellStyle name="计算 2 5" xfId="2701"/>
    <cellStyle name="计算 2 6" xfId="2702"/>
    <cellStyle name="计算 3" xfId="2703"/>
    <cellStyle name="计算 3 2" xfId="2704"/>
    <cellStyle name="计算 3 2 2" xfId="2705"/>
    <cellStyle name="计算 3 3" xfId="2706"/>
    <cellStyle name="强调文字颜色 1 6" xfId="2707"/>
    <cellStyle name="计算 3 3 2" xfId="2708"/>
    <cellStyle name="计算 4" xfId="2709"/>
    <cellStyle name="计算 4 2" xfId="2710"/>
    <cellStyle name="计算 4 2 2" xfId="2711"/>
    <cellStyle name="计算 4 3" xfId="2712"/>
    <cellStyle name="计算 4 4" xfId="2713"/>
    <cellStyle name="计算 5" xfId="2714"/>
    <cellStyle name="计算 6" xfId="2715"/>
    <cellStyle name="计算 7" xfId="2716"/>
    <cellStyle name="计算 7 2" xfId="2717"/>
    <cellStyle name="计算 8" xfId="2718"/>
    <cellStyle name="计算 9" xfId="2719"/>
    <cellStyle name="检查单元格 10" xfId="2720"/>
    <cellStyle name="检查单元格 11" xfId="2721"/>
    <cellStyle name="检查单元格 12" xfId="2722"/>
    <cellStyle name="检查单元格 14" xfId="2723"/>
    <cellStyle name="检查单元格 2" xfId="2724"/>
    <cellStyle name="检查单元格 2 2" xfId="2725"/>
    <cellStyle name="检查单元格 2 3" xfId="2726"/>
    <cellStyle name="检查单元格 3" xfId="2727"/>
    <cellStyle name="检查单元格 3 2" xfId="2728"/>
    <cellStyle name="检查单元格 3 3" xfId="2729"/>
    <cellStyle name="检查单元格 4" xfId="2730"/>
    <cellStyle name="检查单元格 4 2" xfId="2731"/>
    <cellStyle name="检查单元格 4 3" xfId="2732"/>
    <cellStyle name="检查单元格 4 4" xfId="2733"/>
    <cellStyle name="检查单元格 6 2" xfId="2734"/>
    <cellStyle name="检查单元格 7 2" xfId="2735"/>
    <cellStyle name="检查单元格 8" xfId="2736"/>
    <cellStyle name="检查单元格 9" xfId="2737"/>
    <cellStyle name="解释性文本 10" xfId="2738"/>
    <cellStyle name="强调文字颜色 1 3 2 2" xfId="2739"/>
    <cellStyle name="解释性文本 11" xfId="2740"/>
    <cellStyle name="解释性文本 12" xfId="2741"/>
    <cellStyle name="解释性文本 13" xfId="2742"/>
    <cellStyle name="解释性文本 14" xfId="2743"/>
    <cellStyle name="解释性文本 15" xfId="2744"/>
    <cellStyle name="解释性文本 2" xfId="2745"/>
    <cellStyle name="解释性文本 2 2" xfId="2746"/>
    <cellStyle name="解释性文本 2 2 2 2" xfId="2747"/>
    <cellStyle name="解释性文本 2 2 3 2" xfId="2748"/>
    <cellStyle name="解释性文本 2 6" xfId="2749"/>
    <cellStyle name="解释性文本 3" xfId="2750"/>
    <cellStyle name="解释性文本 3 2" xfId="2751"/>
    <cellStyle name="解释性文本 3 3 2" xfId="2752"/>
    <cellStyle name="解释性文本 3 4" xfId="2753"/>
    <cellStyle name="解释性文本 4" xfId="2754"/>
    <cellStyle name="解释性文本 4 2" xfId="2755"/>
    <cellStyle name="解释性文本 4 2 2" xfId="2756"/>
    <cellStyle name="解释性文本 4 3 2" xfId="2757"/>
    <cellStyle name="解释性文本 4 4" xfId="2758"/>
    <cellStyle name="借出原因" xfId="2759"/>
    <cellStyle name="警告文本 10" xfId="2760"/>
    <cellStyle name="警告文本 11" xfId="2761"/>
    <cellStyle name="警告文本 12" xfId="2762"/>
    <cellStyle name="警告文本 13" xfId="2763"/>
    <cellStyle name="警告文本 14" xfId="2764"/>
    <cellStyle name="警告文本 2 2" xfId="2765"/>
    <cellStyle name="警告文本 2 2 3 2" xfId="2766"/>
    <cellStyle name="强调文字颜色 5 3 2" xfId="2767"/>
    <cellStyle name="警告文本 2 2 4" xfId="2768"/>
    <cellStyle name="警告文本 2 3" xfId="2769"/>
    <cellStyle name="警告文本 2 3 2" xfId="2770"/>
    <cellStyle name="链接单元格 2 2 4" xfId="2771"/>
    <cellStyle name="警告文本 2 4 2" xfId="2772"/>
    <cellStyle name="警告文本 3" xfId="2773"/>
    <cellStyle name="警告文本 3 2" xfId="2774"/>
    <cellStyle name="警告文本 3 3" xfId="2775"/>
    <cellStyle name="警告文本 3 4" xfId="2776"/>
    <cellStyle name="警告文本 4" xfId="2777"/>
    <cellStyle name="警告文本 4 2" xfId="2778"/>
    <cellStyle name="警告文本 4 2 2" xfId="2779"/>
    <cellStyle name="警告文本 4 3 2" xfId="2780"/>
    <cellStyle name="警告文本 4 4" xfId="2781"/>
    <cellStyle name="警告文本 5" xfId="2782"/>
    <cellStyle name="警告文本 6 2" xfId="2783"/>
    <cellStyle name="警告文本 7" xfId="2784"/>
    <cellStyle name="警告文本 7 2" xfId="2785"/>
    <cellStyle name="警告文本 8" xfId="2786"/>
    <cellStyle name="链接单元格 10" xfId="2787"/>
    <cellStyle name="链接单元格 12" xfId="2788"/>
    <cellStyle name="链接单元格 13" xfId="2789"/>
    <cellStyle name="链接单元格 14" xfId="2790"/>
    <cellStyle name="链接单元格 15" xfId="2791"/>
    <cellStyle name="链接单元格 2" xfId="2792"/>
    <cellStyle name="链接单元格 2 2 2" xfId="2793"/>
    <cellStyle name="链接单元格 2 3" xfId="2794"/>
    <cellStyle name="链接单元格 2 3 2" xfId="2795"/>
    <cellStyle name="链接单元格 2 4" xfId="2796"/>
    <cellStyle name="链接单元格 2 5" xfId="2797"/>
    <cellStyle name="链接单元格 2 6" xfId="2798"/>
    <cellStyle name="链接单元格 3" xfId="2799"/>
    <cellStyle name="链接单元格 3 2" xfId="2800"/>
    <cellStyle name="链接单元格 3 3" xfId="2801"/>
    <cellStyle name="链接单元格 3 4" xfId="2802"/>
    <cellStyle name="链接单元格 4 2" xfId="2803"/>
    <cellStyle name="链接单元格 4 3" xfId="2804"/>
    <cellStyle name="链接单元格 4 4" xfId="2805"/>
    <cellStyle name="链接单元格 6" xfId="2806"/>
    <cellStyle name="链接单元格 6 2" xfId="2807"/>
    <cellStyle name="链接单元格 7 2" xfId="2808"/>
    <cellStyle name="普通_97-917" xfId="2809"/>
    <cellStyle name="输入 8" xfId="2810"/>
    <cellStyle name="千分位[0]_laroux" xfId="2811"/>
    <cellStyle name="千分位_97-917" xfId="2812"/>
    <cellStyle name="千位[0]_ 方正PC" xfId="2813"/>
    <cellStyle name="千位_ 方正PC" xfId="2814"/>
    <cellStyle name="千位分隔 2" xfId="2815"/>
    <cellStyle name="千位分隔 2 2" xfId="2816"/>
    <cellStyle name="千位分隔 2 3" xfId="2817"/>
    <cellStyle name="千位分隔 2 3 2 2 2" xfId="2818"/>
    <cellStyle name="千位分隔 2 3 2 2 2 2" xfId="2819"/>
    <cellStyle name="千位分隔 2 3 2 2 2 3" xfId="2820"/>
    <cellStyle name="千位分隔 2 4 2" xfId="2821"/>
    <cellStyle name="千位分隔 2 5" xfId="2822"/>
    <cellStyle name="千位分隔 6 2" xfId="2823"/>
    <cellStyle name="千位分隔 6 3" xfId="2824"/>
    <cellStyle name="输入 2 4" xfId="2825"/>
    <cellStyle name="千位分隔[0] 2 2" xfId="2826"/>
    <cellStyle name="输入 2 4 2" xfId="2827"/>
    <cellStyle name="千位分隔[0] 2 2 2" xfId="2828"/>
    <cellStyle name="千位分隔[0] 2 2 3" xfId="2829"/>
    <cellStyle name="输入 2 5" xfId="2830"/>
    <cellStyle name="千位分隔[0] 2 3" xfId="2831"/>
    <cellStyle name="输入 3 4" xfId="2832"/>
    <cellStyle name="千位分隔[0] 3 2" xfId="2833"/>
    <cellStyle name="千位分隔[0] 3 3" xfId="2834"/>
    <cellStyle name="千位分隔[0] 4" xfId="2835"/>
    <cellStyle name="千位分隔[0] 5" xfId="2836"/>
    <cellStyle name="千位分隔[0] 6" xfId="2837"/>
    <cellStyle name="千位分隔[0] 7" xfId="2838"/>
    <cellStyle name="强调 1 3" xfId="2839"/>
    <cellStyle name="强调 2 2" xfId="2840"/>
    <cellStyle name="强调 2 3" xfId="2841"/>
    <cellStyle name="强调 3" xfId="2842"/>
    <cellStyle name="强调 3 2" xfId="2843"/>
    <cellStyle name="强调 3 3" xfId="2844"/>
    <cellStyle name="强调文字颜色 6 2 6" xfId="2845"/>
    <cellStyle name="强调文字颜色 1 10" xfId="2846"/>
    <cellStyle name="强调文字颜色 1 11" xfId="2847"/>
    <cellStyle name="强调文字颜色 1 12" xfId="2848"/>
    <cellStyle name="强调文字颜色 1 13" xfId="2849"/>
    <cellStyle name="强调文字颜色 1 14" xfId="2850"/>
    <cellStyle name="强调文字颜色 1 15" xfId="2851"/>
    <cellStyle name="强调文字颜色 1 2 2 2" xfId="2852"/>
    <cellStyle name="强调文字颜色 1 2 2 2 2" xfId="2853"/>
    <cellStyle name="强调文字颜色 1 2 2 4" xfId="2854"/>
    <cellStyle name="强调文字颜色 2 2 5" xfId="2855"/>
    <cellStyle name="强调文字颜色 1 2 4 2" xfId="2856"/>
    <cellStyle name="强调文字颜色 1 3" xfId="2857"/>
    <cellStyle name="强调文字颜色 1 3 3 2" xfId="2858"/>
    <cellStyle name="强调文字颜色 1 4" xfId="2859"/>
    <cellStyle name="强调文字颜色 1 4 3" xfId="2860"/>
    <cellStyle name="强调文字颜色 1 6 2" xfId="2861"/>
    <cellStyle name="强调文字颜色 1 7" xfId="2862"/>
    <cellStyle name="强调文字颜色 1 8" xfId="2863"/>
    <cellStyle name="强调文字颜色 1 9" xfId="2864"/>
    <cellStyle name="强调文字颜色 2 14" xfId="2865"/>
    <cellStyle name="强调文字颜色 2 15" xfId="2866"/>
    <cellStyle name="强调文字颜色 2 2 3" xfId="2867"/>
    <cellStyle name="强调文字颜色 2 2 4" xfId="2868"/>
    <cellStyle name="强调文字颜色 2 2 6" xfId="2869"/>
    <cellStyle name="强调文字颜色 2 3" xfId="2870"/>
    <cellStyle name="强调文字颜色 2 3 3 2" xfId="2871"/>
    <cellStyle name="强调文字颜色 2 4" xfId="2872"/>
    <cellStyle name="强调文字颜色 2 4 3 2" xfId="2873"/>
    <cellStyle name="强调文字颜色 2 6" xfId="2874"/>
    <cellStyle name="强调文字颜色 2 7" xfId="2875"/>
    <cellStyle name="强调文字颜色 2 8" xfId="2876"/>
    <cellStyle name="强调文字颜色 2 9" xfId="2877"/>
    <cellStyle name="强调文字颜色 3 10" xfId="2878"/>
    <cellStyle name="强调文字颜色 3 11" xfId="2879"/>
    <cellStyle name="强调文字颜色 3 12" xfId="2880"/>
    <cellStyle name="强调文字颜色 3 13" xfId="2881"/>
    <cellStyle name="强调文字颜色 3 14" xfId="2882"/>
    <cellStyle name="强调文字颜色 3 15" xfId="2883"/>
    <cellStyle name="强调文字颜色 3 2" xfId="2884"/>
    <cellStyle name="强调文字颜色 3 2 2" xfId="2885"/>
    <cellStyle name="强调文字颜色 3 2 2 2" xfId="2886"/>
    <cellStyle name="强调文字颜色 3 2 2 2 2" xfId="2887"/>
    <cellStyle name="强调文字颜色 3 2 2 3" xfId="2888"/>
    <cellStyle name="强调文字颜色 3 2 2 3 2" xfId="2889"/>
    <cellStyle name="强调文字颜色 3 2 2 4" xfId="2890"/>
    <cellStyle name="强调文字颜色 3 2 3" xfId="2891"/>
    <cellStyle name="强调文字颜色 3 2 3 2" xfId="2892"/>
    <cellStyle name="强调文字颜色 3 2 4" xfId="2893"/>
    <cellStyle name="强调文字颜色 3 2 4 2" xfId="2894"/>
    <cellStyle name="强调文字颜色 3 3 2" xfId="2895"/>
    <cellStyle name="强调文字颜色 3 3 2 2" xfId="2896"/>
    <cellStyle name="强调文字颜色 4 2" xfId="2897"/>
    <cellStyle name="强调文字颜色 4 2 2" xfId="2898"/>
    <cellStyle name="强调文字颜色 4 2 2 2" xfId="2899"/>
    <cellStyle name="强调文字颜色 4 2 2 2 2" xfId="2900"/>
    <cellStyle name="强调文字颜色 4 2 2 3" xfId="2901"/>
    <cellStyle name="强调文字颜色 4 2 2 4" xfId="2902"/>
    <cellStyle name="强调文字颜色 4 2 3" xfId="2903"/>
    <cellStyle name="强调文字颜色 4 2 3 2" xfId="2904"/>
    <cellStyle name="强调文字颜色 4 2 4" xfId="2905"/>
    <cellStyle name="强调文字颜色 4 2 4 2" xfId="2906"/>
    <cellStyle name="强调文字颜色 4 2 5" xfId="2907"/>
    <cellStyle name="强调文字颜色 4 2 6" xfId="2908"/>
    <cellStyle name="强调文字颜色 4 3" xfId="2909"/>
    <cellStyle name="强调文字颜色 4 3 2" xfId="2910"/>
    <cellStyle name="强调文字颜色 4 3 2 2" xfId="2911"/>
    <cellStyle name="强调文字颜色 4 3 3 2" xfId="2912"/>
    <cellStyle name="强调文字颜色 4 3 4" xfId="2913"/>
    <cellStyle name="强调文字颜色 4 4" xfId="2914"/>
    <cellStyle name="强调文字颜色 4 6" xfId="2915"/>
    <cellStyle name="强调文字颜色 4 6 2" xfId="2916"/>
    <cellStyle name="强调文字颜色 4 7" xfId="2917"/>
    <cellStyle name="输入 10" xfId="2918"/>
    <cellStyle name="强调文字颜色 4 8" xfId="2919"/>
    <cellStyle name="输入 11" xfId="2920"/>
    <cellStyle name="强调文字颜色 4 9" xfId="2921"/>
    <cellStyle name="强调文字颜色 5 10" xfId="2922"/>
    <cellStyle name="强调文字颜色 5 11" xfId="2923"/>
    <cellStyle name="强调文字颜色 5 12" xfId="2924"/>
    <cellStyle name="强调文字颜色 5 14" xfId="2925"/>
    <cellStyle name="强调文字颜色 5 15" xfId="2926"/>
    <cellStyle name="强调文字颜色 5 2" xfId="2927"/>
    <cellStyle name="强调文字颜色 5 2 2 2" xfId="2928"/>
    <cellStyle name="强调文字颜色 5 2 2 2 2" xfId="2929"/>
    <cellStyle name="强调文字颜色 5 2 2 3" xfId="2930"/>
    <cellStyle name="强调文字颜色 5 2 2 3 2" xfId="2931"/>
    <cellStyle name="强调文字颜色 5 2 2 4" xfId="2932"/>
    <cellStyle name="强调文字颜色 5 2 3 2" xfId="2933"/>
    <cellStyle name="强调文字颜色 5 2 4 2" xfId="2934"/>
    <cellStyle name="强调文字颜色 5 3" xfId="2935"/>
    <cellStyle name="强调文字颜色 5 3 3 2" xfId="2936"/>
    <cellStyle name="强调文字颜色 5 3 4" xfId="2937"/>
    <cellStyle name="强调文字颜色 5 4" xfId="2938"/>
    <cellStyle name="强调文字颜色 5 4 2 2" xfId="2939"/>
    <cellStyle name="强调文字颜色 5 5" xfId="2940"/>
    <cellStyle name="强调文字颜色 5 6" xfId="2941"/>
    <cellStyle name="强调文字颜色 5 6 2" xfId="2942"/>
    <cellStyle name="强调文字颜色 5 7" xfId="2943"/>
    <cellStyle name="强调文字颜色 5 8" xfId="2944"/>
    <cellStyle name="强调文字颜色 5 9" xfId="2945"/>
    <cellStyle name="强调文字颜色 6 10" xfId="2946"/>
    <cellStyle name="强调文字颜色 6 11" xfId="2947"/>
    <cellStyle name="强调文字颜色 6 12" xfId="2948"/>
    <cellStyle name="强调文字颜色 6 13" xfId="2949"/>
    <cellStyle name="强调文字颜色 6 14" xfId="2950"/>
    <cellStyle name="强调文字颜色 6 15" xfId="2951"/>
    <cellStyle name="强调文字颜色 6 2" xfId="2952"/>
    <cellStyle name="强调文字颜色 6 2 2" xfId="2953"/>
    <cellStyle name="强调文字颜色 6 2 2 2" xfId="2954"/>
    <cellStyle name="强调文字颜色 6 2 2 2 2" xfId="2955"/>
    <cellStyle name="强调文字颜色 6 2 2 3" xfId="2956"/>
    <cellStyle name="强调文字颜色 6 2 2 4" xfId="2957"/>
    <cellStyle name="强调文字颜色 6 2 3" xfId="2958"/>
    <cellStyle name="强调文字颜色 6 2 3 2" xfId="2959"/>
    <cellStyle name="强调文字颜色 6 2 4" xfId="2960"/>
    <cellStyle name="强调文字颜色 6 2 4 2" xfId="2961"/>
    <cellStyle name="强调文字颜色 6 2 5" xfId="2962"/>
    <cellStyle name="强调文字颜色 6 3" xfId="2963"/>
    <cellStyle name="强调文字颜色 6 3 2" xfId="2964"/>
    <cellStyle name="强调文字颜色 6 3 2 2" xfId="2965"/>
    <cellStyle name="强调文字颜色 6 3 3" xfId="2966"/>
    <cellStyle name="强调文字颜色 6 3 3 2" xfId="2967"/>
    <cellStyle name="强调文字颜色 6 3 4" xfId="2968"/>
    <cellStyle name="强调文字颜色 6 4" xfId="2969"/>
    <cellStyle name="强调文字颜色 6 5" xfId="2970"/>
    <cellStyle name="强调文字颜色 6 6 2" xfId="2971"/>
    <cellStyle name="强调文字颜色 6 7" xfId="2972"/>
    <cellStyle name="强调文字颜色 6 8" xfId="2973"/>
    <cellStyle name="强调文字颜色 6 9" xfId="2974"/>
    <cellStyle name="商品名称" xfId="2975"/>
    <cellStyle name="适中 10" xfId="2976"/>
    <cellStyle name="适中 11" xfId="2977"/>
    <cellStyle name="适中 12" xfId="2978"/>
    <cellStyle name="适中 13" xfId="2979"/>
    <cellStyle name="适中 2 2 2" xfId="2980"/>
    <cellStyle name="适中 2 2 2 2" xfId="2981"/>
    <cellStyle name="适中 2 2 3" xfId="2982"/>
    <cellStyle name="适中 2 2 3 2" xfId="2983"/>
    <cellStyle name="适中 2 2 4" xfId="2984"/>
    <cellStyle name="适中 3 2 2" xfId="2985"/>
    <cellStyle name="适中 3 3 2" xfId="2986"/>
    <cellStyle name="适中 3 4" xfId="2987"/>
    <cellStyle name="适中 4" xfId="2988"/>
    <cellStyle name="适中 4 2 2" xfId="2989"/>
    <cellStyle name="适中 4 3" xfId="2990"/>
    <cellStyle name="适中 4 3 2" xfId="2991"/>
    <cellStyle name="适中 5" xfId="2992"/>
    <cellStyle name="适中 6" xfId="2993"/>
    <cellStyle name="适中 7" xfId="2994"/>
    <cellStyle name="适中 9" xfId="2995"/>
    <cellStyle name="输出 12" xfId="2996"/>
    <cellStyle name="输出 13" xfId="2997"/>
    <cellStyle name="输出 14" xfId="2998"/>
    <cellStyle name="输出 15" xfId="2999"/>
    <cellStyle name="输出 2 2" xfId="3000"/>
    <cellStyle name="输出 2 2 4" xfId="3001"/>
    <cellStyle name="输出 2 3" xfId="3002"/>
    <cellStyle name="输出 2 3 2" xfId="3003"/>
    <cellStyle name="输出 2 4" xfId="3004"/>
    <cellStyle name="输出 2 4 2" xfId="3005"/>
    <cellStyle name="输出 2 5" xfId="3006"/>
    <cellStyle name="输出 2 6" xfId="3007"/>
    <cellStyle name="输出 3" xfId="3008"/>
    <cellStyle name="输出 3 3 2" xfId="3009"/>
    <cellStyle name="输出 3 4" xfId="3010"/>
    <cellStyle name="输出 4" xfId="3011"/>
    <cellStyle name="输出 5" xfId="3012"/>
    <cellStyle name="输出 7" xfId="3013"/>
    <cellStyle name="输出 7 2" xfId="3014"/>
    <cellStyle name="输出 8" xfId="3015"/>
    <cellStyle name="输出 9" xfId="3016"/>
    <cellStyle name="输入 2 2 2" xfId="3017"/>
    <cellStyle name="输入 2 2 2 2" xfId="3018"/>
    <cellStyle name="输入 2 2 3" xfId="3019"/>
    <cellStyle name="输入 2 2 3 2" xfId="3020"/>
    <cellStyle name="输入 2 2 4" xfId="3021"/>
    <cellStyle name="输入 2 3" xfId="3022"/>
    <cellStyle name="输入 2 3 2" xfId="3023"/>
    <cellStyle name="输入 3 2" xfId="3024"/>
    <cellStyle name="输入 3 2 2" xfId="3025"/>
    <cellStyle name="输入 3 3 2" xfId="3026"/>
    <cellStyle name="输入 4" xfId="3027"/>
    <cellStyle name="输入 4 2" xfId="3028"/>
    <cellStyle name="输入 4 4" xfId="3029"/>
    <cellStyle name="输入 5" xfId="3030"/>
    <cellStyle name="输入 6" xfId="3031"/>
    <cellStyle name="输入 7" xfId="3032"/>
    <cellStyle name="输入 9" xfId="3033"/>
    <cellStyle name="数量" xfId="3034"/>
    <cellStyle name="昗弨_Pacific Region P&amp;L" xfId="3035"/>
    <cellStyle name="寘嬫愗傝 [0.00]_Region Orders (2)" xfId="3036"/>
    <cellStyle name="寘嬫愗傝_Region Orders (2)" xfId="3037"/>
    <cellStyle name="注释 2 2 2 2" xfId="3038"/>
    <cellStyle name="注释 2 2 2 3" xfId="3039"/>
    <cellStyle name="注释 2 2 2 4" xfId="3040"/>
    <cellStyle name="注释 2 2 3" xfId="3041"/>
    <cellStyle name="注释 2 2 4 2" xfId="3042"/>
    <cellStyle name="注释 2 2 5" xfId="3043"/>
    <cellStyle name="注释 2 3 2 2" xfId="3044"/>
    <cellStyle name="注释 2 3 3 2" xfId="3045"/>
    <cellStyle name="注释 2 4 2" xfId="3046"/>
    <cellStyle name="注释 2 5 2" xfId="3047"/>
    <cellStyle name="注释 2 6" xfId="3048"/>
    <cellStyle name="注释 2 7" xfId="3049"/>
    <cellStyle name="注释 3 2 2 2" xfId="3050"/>
    <cellStyle name="注释 3 2 3 2" xfId="3051"/>
    <cellStyle name="注释 3 2 4" xfId="3052"/>
    <cellStyle name="注释 3 4 2" xfId="3053"/>
    <cellStyle name="注释 5" xfId="3054"/>
    <cellStyle name="注释 6" xfId="3055"/>
    <cellStyle name="注释 6 2 2" xfId="3056"/>
    <cellStyle name="注释 6 3" xfId="3057"/>
    <cellStyle name="注释 6 3 2" xfId="3058"/>
    <cellStyle name="注释 6 4" xfId="30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2.xml"/><Relationship Id="rId28" Type="http://schemas.openxmlformats.org/officeDocument/2006/relationships/externalLink" Target="externalLinks/externalLink1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k0yyaz3dpd9r1\&#26412;&#22320;&#30913;&#30424;%20(e)\tlyxfei\2012&#24180;\2012&#24180;&#32771;&#26680;\201212\2012&#24180;&#26092;&#26376;&#25253;&#22788;&#29702;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25105;&#30340;&#22791;&#20221;\2013\&#38215;&#34903;&#20307;&#21046;&#35843;&#25972;&#22522;&#30784;&#25968;&#25454;&#25910;&#38598;\&#35843;&#25972;&#26041;&#26696;\3&#24180;&#20307;&#21046;&#20998;&#26512;&#201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1.USE\AppData\Local\Temp\2024&#37325;&#24198;&#24066;&#38108;&#26753;&#21306;&#27704;&#22025;&#38215;&#20154;&#27665;&#25919;&#24220;&#20915;&#31639;&#32479;&#35745;&#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99\Desktop\&#24453;&#21024;&#33609;&#34920;\DOCUME~1\ADMINI~1\LOCALS~1\Temp\notes6030C8\&#25945;&#31185;&#25991;&#22788;&#21152;&#34920;%202008&#24180;&#21306;&#21439;&#25945;&#32946;&#25237;&#20837;&#32479;&#3574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10.85.123.1:6080\Documents%20and%20Settings\Administrator\&#26700;&#38754;\&#29579;&#26041;&#33459;2012\&#25253;&#36130;&#25919;&#37096;\2013&#39044;&#31639;&#25253;&#36130;&#25919;&#37096;\3&#26376;\3&#26376;\2013&#21306;&#21439;&#39044;&#31639;3.31\901%20&#28189;&#20013;&#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37096;&#38376;&#39044;&#31639;&#65288;2012&#65289;\2012&#24066;&#32423;&#19987;&#39033;&#36164;&#37329;\2012&#24180;&#24066;&#32423;&#19987;&#39033;&#36164;&#37329;&#24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12&#24180;&#25991;&#20214;\2012&#24180;&#20915;&#31639;\&#20915;&#31639;&#36164;&#26009;\1231\POWER%20ASSUMPTION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1\ADMINI~1.LEN\LOCALS~1\Temp\notes6030C8\&#20107;&#21153;&#25152;&#35843;&#25972;&#21518;&#25253;&#34920;3-2\&#20107;&#21153;&#25152;&#35843;&#25972;&#21518;&#25253;&#34920;3-2\&#28040;&#20538;-&#29976;2\&#25353;&#36130;&#25919;&#35201;&#27714;&#26368;&#26032;&#39033;&#30446;&#23457;&#35745;&#24213;&#312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in"/>
      <sheetName val="POWER ASSUMPTIONS"/>
      <sheetName val="SW-TEO"/>
      <sheetName val="Financ. Overview"/>
      <sheetName val="Toolbox"/>
      <sheetName val="乡镇信息表"/>
      <sheetName val="2011超支列报"/>
      <sheetName val="G.1R-Shou COP Gf"/>
      <sheetName val="15-2016转移支付分地区"/>
      <sheetName val="表四"/>
      <sheetName val="表五"/>
      <sheetName val="表六"/>
      <sheetName val="表一"/>
      <sheetName val="表二"/>
      <sheetName val="表三"/>
      <sheetName val="封面"/>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F!"/>
      <sheetName val="收支分级（支出）"/>
      <sheetName val="收入 (2)"/>
      <sheetName val="IB"/>
      <sheetName val="收入"/>
      <sheetName val="支出"/>
      <sheetName val="12年YB"/>
      <sheetName val="民生支出（市四次党代会解读）"/>
      <sheetName val="11年YB"/>
      <sheetName val="统计月报"/>
      <sheetName val="12年XB"/>
      <sheetName val="支出02"/>
      <sheetName val="支出01"/>
      <sheetName val="tips数据"/>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qpmad2"/>
      <sheetName val="Sheet2"/>
      <sheetName val="2011超支列报"/>
      <sheetName val="县级企业税收情况11年 (2)"/>
      <sheetName val="基本支出"/>
      <sheetName val="未来五年"/>
      <sheetName val="文字分析用"/>
      <sheetName val="方案二"/>
      <sheetName val="供养人员构成"/>
      <sheetName val="方案一  (2)"/>
      <sheetName val="方案一 "/>
      <sheetName val="分析总表一"/>
      <sheetName val="支出基数测算"/>
      <sheetName val="07乡镇财政体制收支基数"/>
      <sheetName val="10"/>
      <sheetName val="11"/>
      <sheetName val="分析表总表"/>
      <sheetName val="收入分析（总量）"/>
      <sheetName val="收入分析 (增幅)"/>
      <sheetName val="收入分析（绝对额增减）"/>
      <sheetName val="资金调度"/>
      <sheetName val="资金调度 (2)"/>
      <sheetName val="县级企业税收情况11年"/>
      <sheetName val="县级企业税收情况10年"/>
      <sheetName val="县级企业税收情况09年"/>
      <sheetName val="县级企业税收情况08年"/>
      <sheetName val="县级企业税收情况07年"/>
      <sheetName val="Toolbox"/>
      <sheetName val="Mai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封面"/>
      <sheetName val="部门决算报表目录"/>
      <sheetName val="Z01 收入支出决算总表"/>
      <sheetName val="Z01_1 财政拨款收入支出决算总表"/>
      <sheetName val="Z01_2 非财政拨款收入支出决算总表"/>
      <sheetName val="Z02 收入支出决算表"/>
      <sheetName val="Z02_1 基本支出分项目收入支出决算表"/>
      <sheetName val="Z02_2 项目支出分项目收入支出决算表"/>
      <sheetName val="Z03 收入决算表"/>
      <sheetName val="Z04 支出决算表"/>
      <sheetName val="Z05  支出决算明细表"/>
      <sheetName val="Z05_1  基本支出决算明细表"/>
      <sheetName val="Z05_2 项目支出决算明细表"/>
      <sheetName val="Z06 财政拨款收入支出决算表"/>
      <sheetName val="Z07 一般公共预算财政拨款收入支出决算表"/>
      <sheetName val="Z08 一般公共预算财政拨款支出决算明细表"/>
      <sheetName val="Z08_1 一般公共预算财政拨款基本支出决算明细表"/>
      <sheetName val="Z08_2 一般公共预算财政拨款项目支出决算明细表"/>
      <sheetName val="Z09 政府性基金预算财政拨款收入支出决算表"/>
      <sheetName val="Z10 政府性基金预算财政拨款支出决算明细表"/>
      <sheetName val="Z10_1 政府性基金预算财政拨款基本支出决算明细表"/>
      <sheetName val="Z10_2 政府性基金预算财政拨款项目支出决算明细表"/>
      <sheetName val="Z11 国有资本经营预算财政拨款收入支出决算表"/>
      <sheetName val="Z12 国有资本经营预算财政拨款支出决算明细表"/>
      <sheetName val="Z13  非财政拨款收入支出决算表"/>
      <sheetName val="Z14 非财政拨款支出决算明细表"/>
      <sheetName val="Z14_1 非财政拨款基本支出决算明细表"/>
      <sheetName val="Z14_2  非财政拨款项目支出决算明细表"/>
      <sheetName val="Z14_3 经营支出等支出决算明细表"/>
      <sheetName val="F01 年末在职实有人员表"/>
      <sheetName val="F02 预算支出相关信息表"/>
      <sheetName val="F03 机构运行信息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CQCS01 年初结转和结余调整情况表"/>
      <sheetName val="CQCS08 单位自聘人员情况表"/>
      <sheetName val="CQCS09 项目支出列支人员经费统计表"/>
    </sheetNames>
    <sheetDataSet>
      <sheetData sheetId="0"/>
      <sheetData sheetId="1"/>
      <sheetData sheetId="2"/>
      <sheetData sheetId="3"/>
      <sheetData sheetId="4"/>
      <sheetData sheetId="5">
        <row r="1">
          <cell r="A1" t="str">
            <v>收入支出决算表</v>
          </cell>
        </row>
        <row r="3">
          <cell r="A3" t="str">
            <v>编制单位：重庆市铜梁区永嘉镇人民政府</v>
          </cell>
        </row>
        <row r="4">
          <cell r="A4" t="str">
            <v>项目</v>
          </cell>
        </row>
        <row r="4">
          <cell r="H4" t="str">
            <v>本年支出</v>
          </cell>
        </row>
        <row r="5">
          <cell r="A5" t="str">
            <v>支出功能分类科目代码</v>
          </cell>
        </row>
        <row r="5">
          <cell r="H5" t="str">
            <v/>
          </cell>
        </row>
        <row r="6">
          <cell r="A6" t="str">
            <v/>
          </cell>
        </row>
        <row r="6">
          <cell r="H6" t="str">
            <v/>
          </cell>
        </row>
        <row r="7">
          <cell r="A7" t="str">
            <v/>
          </cell>
        </row>
        <row r="7">
          <cell r="H7" t="str">
            <v/>
          </cell>
        </row>
        <row r="8">
          <cell r="A8" t="str">
            <v>类</v>
          </cell>
        </row>
        <row r="8">
          <cell r="H8" t="str">
            <v>6</v>
          </cell>
        </row>
        <row r="9">
          <cell r="A9" t="str">
            <v/>
          </cell>
        </row>
        <row r="9">
          <cell r="H9" t="str">
            <v>3,044.85</v>
          </cell>
        </row>
        <row r="10">
          <cell r="A10">
            <v>201</v>
          </cell>
        </row>
        <row r="10">
          <cell r="H10">
            <v>831.54</v>
          </cell>
        </row>
        <row r="11">
          <cell r="A11">
            <v>20101</v>
          </cell>
        </row>
        <row r="11">
          <cell r="H11">
            <v>7.68</v>
          </cell>
        </row>
        <row r="12">
          <cell r="A12">
            <v>2010104</v>
          </cell>
        </row>
        <row r="12">
          <cell r="H12">
            <v>7.68</v>
          </cell>
        </row>
        <row r="13">
          <cell r="A13">
            <v>20103</v>
          </cell>
        </row>
        <row r="13">
          <cell r="H13">
            <v>809.93</v>
          </cell>
        </row>
        <row r="14">
          <cell r="A14">
            <v>2010301</v>
          </cell>
        </row>
        <row r="14">
          <cell r="H14">
            <v>577.16</v>
          </cell>
        </row>
        <row r="15">
          <cell r="A15">
            <v>2010302</v>
          </cell>
        </row>
        <row r="15">
          <cell r="H15">
            <v>153.98</v>
          </cell>
        </row>
        <row r="16">
          <cell r="A16">
            <v>2010350</v>
          </cell>
        </row>
        <row r="16">
          <cell r="H16">
            <v>73.34</v>
          </cell>
        </row>
        <row r="17">
          <cell r="A17">
            <v>2010399</v>
          </cell>
        </row>
        <row r="17">
          <cell r="H17">
            <v>5.46</v>
          </cell>
        </row>
        <row r="18">
          <cell r="A18">
            <v>20140</v>
          </cell>
        </row>
        <row r="18">
          <cell r="H18">
            <v>13.93</v>
          </cell>
        </row>
        <row r="19">
          <cell r="A19">
            <v>2014004</v>
          </cell>
        </row>
        <row r="19">
          <cell r="H19">
            <v>13.93</v>
          </cell>
        </row>
        <row r="20">
          <cell r="A20">
            <v>207</v>
          </cell>
        </row>
        <row r="20">
          <cell r="H20">
            <v>56.21</v>
          </cell>
        </row>
        <row r="21">
          <cell r="A21">
            <v>20701</v>
          </cell>
        </row>
        <row r="21">
          <cell r="H21">
            <v>52.61</v>
          </cell>
        </row>
        <row r="22">
          <cell r="A22">
            <v>2070109</v>
          </cell>
        </row>
        <row r="22">
          <cell r="H22">
            <v>47.3</v>
          </cell>
        </row>
        <row r="23">
          <cell r="A23">
            <v>2070199</v>
          </cell>
        </row>
        <row r="23">
          <cell r="H23">
            <v>5.31</v>
          </cell>
        </row>
        <row r="24">
          <cell r="A24">
            <v>20702</v>
          </cell>
        </row>
        <row r="24">
          <cell r="H24">
            <v>3.6</v>
          </cell>
        </row>
        <row r="25">
          <cell r="A25">
            <v>2070204</v>
          </cell>
        </row>
        <row r="25">
          <cell r="H25">
            <v>3.6</v>
          </cell>
        </row>
        <row r="26">
          <cell r="A26">
            <v>208</v>
          </cell>
        </row>
        <row r="26">
          <cell r="H26">
            <v>456.58</v>
          </cell>
        </row>
        <row r="27">
          <cell r="A27">
            <v>20801</v>
          </cell>
        </row>
        <row r="27">
          <cell r="H27">
            <v>78.07</v>
          </cell>
        </row>
        <row r="28">
          <cell r="A28">
            <v>2080150</v>
          </cell>
        </row>
        <row r="28">
          <cell r="H28">
            <v>71.59</v>
          </cell>
        </row>
        <row r="29">
          <cell r="A29">
            <v>2080199</v>
          </cell>
        </row>
        <row r="29">
          <cell r="H29">
            <v>6.48</v>
          </cell>
        </row>
        <row r="30">
          <cell r="A30">
            <v>20805</v>
          </cell>
        </row>
        <row r="30">
          <cell r="H30">
            <v>306.75</v>
          </cell>
        </row>
        <row r="31">
          <cell r="A31">
            <v>2080505</v>
          </cell>
        </row>
        <row r="31">
          <cell r="H31">
            <v>110.86</v>
          </cell>
        </row>
        <row r="32">
          <cell r="A32">
            <v>2080506</v>
          </cell>
        </row>
        <row r="32">
          <cell r="H32">
            <v>55.46</v>
          </cell>
        </row>
        <row r="33">
          <cell r="A33">
            <v>2080599</v>
          </cell>
        </row>
        <row r="33">
          <cell r="H33">
            <v>140.43</v>
          </cell>
        </row>
        <row r="34">
          <cell r="A34">
            <v>20811</v>
          </cell>
        </row>
        <row r="34">
          <cell r="H34">
            <v>6.49</v>
          </cell>
        </row>
        <row r="35">
          <cell r="A35">
            <v>2081199</v>
          </cell>
        </row>
        <row r="35">
          <cell r="H35">
            <v>6.49</v>
          </cell>
        </row>
        <row r="36">
          <cell r="A36">
            <v>20820</v>
          </cell>
        </row>
        <row r="36">
          <cell r="H36">
            <v>11.33</v>
          </cell>
        </row>
        <row r="37">
          <cell r="A37">
            <v>2082001</v>
          </cell>
        </row>
        <row r="37">
          <cell r="H37">
            <v>11.33</v>
          </cell>
        </row>
        <row r="38">
          <cell r="A38">
            <v>20828</v>
          </cell>
        </row>
        <row r="38">
          <cell r="H38">
            <v>53.94</v>
          </cell>
        </row>
        <row r="39">
          <cell r="A39">
            <v>2082850</v>
          </cell>
        </row>
        <row r="39">
          <cell r="H39">
            <v>45.81</v>
          </cell>
        </row>
        <row r="40">
          <cell r="A40">
            <v>2082899</v>
          </cell>
        </row>
        <row r="40">
          <cell r="H40">
            <v>8.13</v>
          </cell>
        </row>
        <row r="41">
          <cell r="A41">
            <v>210</v>
          </cell>
        </row>
        <row r="41">
          <cell r="H41">
            <v>80.92</v>
          </cell>
        </row>
        <row r="42">
          <cell r="A42">
            <v>21011</v>
          </cell>
        </row>
        <row r="42">
          <cell r="H42">
            <v>73.64</v>
          </cell>
        </row>
        <row r="43">
          <cell r="A43">
            <v>2101101</v>
          </cell>
        </row>
        <row r="43">
          <cell r="H43">
            <v>30.83</v>
          </cell>
        </row>
        <row r="44">
          <cell r="A44">
            <v>2101102</v>
          </cell>
        </row>
        <row r="44">
          <cell r="H44">
            <v>26.88</v>
          </cell>
        </row>
        <row r="45">
          <cell r="A45">
            <v>2101103</v>
          </cell>
        </row>
        <row r="45">
          <cell r="H45">
            <v>1.74</v>
          </cell>
        </row>
        <row r="46">
          <cell r="A46">
            <v>2101199</v>
          </cell>
        </row>
        <row r="46">
          <cell r="H46">
            <v>14.19</v>
          </cell>
        </row>
        <row r="47">
          <cell r="A47">
            <v>21015</v>
          </cell>
        </row>
        <row r="47">
          <cell r="H47">
            <v>7.28</v>
          </cell>
        </row>
        <row r="48">
          <cell r="A48">
            <v>2101506</v>
          </cell>
        </row>
        <row r="48">
          <cell r="H48">
            <v>7.28</v>
          </cell>
        </row>
        <row r="49">
          <cell r="A49">
            <v>211</v>
          </cell>
        </row>
        <row r="49">
          <cell r="H49">
            <v>180.21</v>
          </cell>
        </row>
        <row r="50">
          <cell r="A50">
            <v>21103</v>
          </cell>
        </row>
        <row r="50">
          <cell r="H50">
            <v>69.23</v>
          </cell>
        </row>
        <row r="51">
          <cell r="A51">
            <v>2110302</v>
          </cell>
        </row>
        <row r="51">
          <cell r="H51">
            <v>15.73</v>
          </cell>
        </row>
        <row r="52">
          <cell r="A52">
            <v>2110304</v>
          </cell>
        </row>
        <row r="52">
          <cell r="H52">
            <v>53.5</v>
          </cell>
        </row>
        <row r="53">
          <cell r="A53">
            <v>21104</v>
          </cell>
        </row>
        <row r="53">
          <cell r="H53">
            <v>110.98</v>
          </cell>
        </row>
        <row r="54">
          <cell r="A54">
            <v>2110402</v>
          </cell>
        </row>
        <row r="54">
          <cell r="H54">
            <v>110.98</v>
          </cell>
        </row>
        <row r="55">
          <cell r="A55">
            <v>212</v>
          </cell>
        </row>
        <row r="55">
          <cell r="H55">
            <v>19.82</v>
          </cell>
        </row>
        <row r="56">
          <cell r="A56">
            <v>21201</v>
          </cell>
        </row>
        <row r="56">
          <cell r="H56">
            <v>19.82</v>
          </cell>
        </row>
        <row r="57">
          <cell r="A57">
            <v>2120199</v>
          </cell>
        </row>
        <row r="57">
          <cell r="H57">
            <v>19.82</v>
          </cell>
        </row>
        <row r="58">
          <cell r="A58">
            <v>213</v>
          </cell>
        </row>
        <row r="58">
          <cell r="H58">
            <v>1164.02</v>
          </cell>
        </row>
        <row r="59">
          <cell r="A59">
            <v>21301</v>
          </cell>
        </row>
        <row r="59">
          <cell r="H59">
            <v>447.08</v>
          </cell>
        </row>
        <row r="60">
          <cell r="A60">
            <v>2130104</v>
          </cell>
        </row>
        <row r="60">
          <cell r="H60">
            <v>403.61</v>
          </cell>
        </row>
        <row r="61">
          <cell r="A61">
            <v>2130152</v>
          </cell>
        </row>
        <row r="61">
          <cell r="H61">
            <v>25.85</v>
          </cell>
        </row>
        <row r="62">
          <cell r="A62">
            <v>2130199</v>
          </cell>
        </row>
        <row r="62">
          <cell r="H62">
            <v>17.61</v>
          </cell>
        </row>
        <row r="63">
          <cell r="A63">
            <v>21307</v>
          </cell>
        </row>
        <row r="63">
          <cell r="H63">
            <v>716.94</v>
          </cell>
        </row>
        <row r="64">
          <cell r="A64">
            <v>2130701</v>
          </cell>
        </row>
        <row r="64">
          <cell r="H64">
            <v>152.6</v>
          </cell>
        </row>
        <row r="65">
          <cell r="A65">
            <v>2130705</v>
          </cell>
        </row>
        <row r="65">
          <cell r="H65">
            <v>562.59</v>
          </cell>
        </row>
        <row r="66">
          <cell r="A66">
            <v>2130799</v>
          </cell>
        </row>
        <row r="66">
          <cell r="H66">
            <v>1.75</v>
          </cell>
        </row>
        <row r="67">
          <cell r="A67">
            <v>214</v>
          </cell>
        </row>
        <row r="67">
          <cell r="H67">
            <v>101.7</v>
          </cell>
        </row>
        <row r="68">
          <cell r="A68">
            <v>21401</v>
          </cell>
        </row>
        <row r="68">
          <cell r="H68">
            <v>101.7</v>
          </cell>
        </row>
        <row r="69">
          <cell r="A69">
            <v>2140104</v>
          </cell>
        </row>
        <row r="69">
          <cell r="H69">
            <v>74.98</v>
          </cell>
        </row>
        <row r="70">
          <cell r="A70">
            <v>2140106</v>
          </cell>
        </row>
        <row r="70">
          <cell r="H70">
            <v>26.72</v>
          </cell>
        </row>
        <row r="71">
          <cell r="A71">
            <v>221</v>
          </cell>
        </row>
        <row r="71">
          <cell r="H71">
            <v>88.02</v>
          </cell>
        </row>
        <row r="72">
          <cell r="A72">
            <v>22102</v>
          </cell>
        </row>
        <row r="72">
          <cell r="H72">
            <v>88.02</v>
          </cell>
        </row>
        <row r="73">
          <cell r="A73">
            <v>2210201</v>
          </cell>
        </row>
        <row r="73">
          <cell r="H73">
            <v>88.02</v>
          </cell>
        </row>
        <row r="74">
          <cell r="A74">
            <v>224</v>
          </cell>
        </row>
        <row r="74">
          <cell r="H74">
            <v>65.82</v>
          </cell>
        </row>
        <row r="75">
          <cell r="A75">
            <v>22401</v>
          </cell>
        </row>
        <row r="75">
          <cell r="H75">
            <v>65.82</v>
          </cell>
        </row>
        <row r="76">
          <cell r="A76">
            <v>2240199</v>
          </cell>
        </row>
        <row r="76">
          <cell r="H76">
            <v>65.82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四"/>
      <sheetName val="表五"/>
      <sheetName val="表六"/>
      <sheetName val="表一"/>
      <sheetName val="表二"/>
      <sheetName val="表三"/>
      <sheetName val="eqpmad2"/>
      <sheetName val="Main"/>
      <sheetName val="SW-TEO"/>
      <sheetName val="Toolbox"/>
      <sheetName val="15-2016转移支付分地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G.1R-Shou COP Gf"/>
      <sheetName val="封面"/>
      <sheetName val="#REF!"/>
      <sheetName val="POWER ASSUMPTIONS"/>
      <sheetName val="乡镇信息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1R-Shou COP Gf"/>
      <sheetName val="2012年市级专项资金帐"/>
      <sheetName val="2012年与市对账"/>
      <sheetName val="结算补助对账2013.0216"/>
      <sheetName val="2012专款使用情况表"/>
      <sheetName val="市级专款对账单12.31-1"/>
      <sheetName val="预安排"/>
      <sheetName val="补助基数"/>
      <sheetName val="相关政策"/>
      <sheetName val="市有我无"/>
      <sheetName val="转移支付12.31-1"/>
      <sheetName val="00000000"/>
      <sheetName val="结算补助对账2013.0118"/>
      <sheetName val="Sheet1"/>
      <sheetName val="XL4Poppy"/>
      <sheetName val="eqpmad2"/>
      <sheetName val="乡镇信息表"/>
    </sheetNames>
    <definedNames>
      <definedName name="Module.Prix_SMC"/>
      <definedName name="Prix_SM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oolbox"/>
      <sheetName val="Sheet2"/>
      <sheetName val="表四"/>
      <sheetName val="表五"/>
      <sheetName val="表六"/>
      <sheetName val="表一"/>
      <sheetName val="表二"/>
      <sheetName val="表三"/>
      <sheetName val="#REF!"/>
      <sheetName val="Main"/>
      <sheetName val="Financ. Overview"/>
      <sheetName val="POWER ASSUMPTIONS"/>
      <sheetName val="G.1R-Shou COP Gf"/>
      <sheetName val="Open"/>
      <sheetName val="乡镇信息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Toolbox"/>
      <sheetName val="Main"/>
      <sheetName val="SW-TEO"/>
      <sheetName val="#REF!"/>
      <sheetName val="封面"/>
      <sheetName val="G.1R-Shou COP Gf"/>
      <sheetName val="乡镇信息表"/>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乡镇信息表"/>
      <sheetName val="项目信息表"/>
      <sheetName val="数据表"/>
      <sheetName val="项目审核底稿"/>
      <sheetName val="函证单"/>
      <sheetName val="补充资料清单"/>
      <sheetName val="工作底稿目录"/>
      <sheetName val="表一"/>
      <sheetName val="表二"/>
      <sheetName val="表三"/>
      <sheetName val="审计调整表"/>
      <sheetName val="报告用债务核定表"/>
      <sheetName val="报告用债务核减表"/>
      <sheetName val="报告用表1草"/>
      <sheetName val="审核分类表(报告用表)"/>
      <sheetName val="核减类别表(报告用表)"/>
      <sheetName val="2011超支列报"/>
      <sheetName val="Sheet2"/>
      <sheetName val="G.1R-Shou COP Gf"/>
      <sheetName val="L0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showGridLines="0" showZeros="0" topLeftCell="A4" workbookViewId="0">
      <selection activeCell="C17" sqref="C17"/>
    </sheetView>
  </sheetViews>
  <sheetFormatPr defaultColWidth="13.8571428571429" defaultRowHeight="35.45" customHeight="1"/>
  <cols>
    <col min="1" max="1" width="33.2857142857143" style="188" customWidth="1"/>
    <col min="2" max="2" width="16.7142857142857" style="188" customWidth="1"/>
    <col min="3" max="4" width="17.8571428571429" style="188" customWidth="1"/>
    <col min="5" max="5" width="26.7142857142857" style="188" customWidth="1"/>
    <col min="6" max="6" width="26.8571428571429" style="188" customWidth="1"/>
    <col min="7" max="257" width="13.8571428571429" style="188"/>
    <col min="258" max="258" width="33.2857142857143" style="188" customWidth="1"/>
    <col min="259" max="259" width="16.7142857142857" style="188" customWidth="1"/>
    <col min="260" max="260" width="17.8571428571429" style="188" customWidth="1"/>
    <col min="261" max="261" width="26.7142857142857" style="188" customWidth="1"/>
    <col min="262" max="262" width="26.8571428571429" style="188" customWidth="1"/>
    <col min="263" max="513" width="13.8571428571429" style="188"/>
    <col min="514" max="514" width="33.2857142857143" style="188" customWidth="1"/>
    <col min="515" max="515" width="16.7142857142857" style="188" customWidth="1"/>
    <col min="516" max="516" width="17.8571428571429" style="188" customWidth="1"/>
    <col min="517" max="517" width="26.7142857142857" style="188" customWidth="1"/>
    <col min="518" max="518" width="26.8571428571429" style="188" customWidth="1"/>
    <col min="519" max="769" width="13.8571428571429" style="188"/>
    <col min="770" max="770" width="33.2857142857143" style="188" customWidth="1"/>
    <col min="771" max="771" width="16.7142857142857" style="188" customWidth="1"/>
    <col min="772" max="772" width="17.8571428571429" style="188" customWidth="1"/>
    <col min="773" max="773" width="26.7142857142857" style="188" customWidth="1"/>
    <col min="774" max="774" width="26.8571428571429" style="188" customWidth="1"/>
    <col min="775" max="1025" width="13.8571428571429" style="188"/>
    <col min="1026" max="1026" width="33.2857142857143" style="188" customWidth="1"/>
    <col min="1027" max="1027" width="16.7142857142857" style="188" customWidth="1"/>
    <col min="1028" max="1028" width="17.8571428571429" style="188" customWidth="1"/>
    <col min="1029" max="1029" width="26.7142857142857" style="188" customWidth="1"/>
    <col min="1030" max="1030" width="26.8571428571429" style="188" customWidth="1"/>
    <col min="1031" max="1281" width="13.8571428571429" style="188"/>
    <col min="1282" max="1282" width="33.2857142857143" style="188" customWidth="1"/>
    <col min="1283" max="1283" width="16.7142857142857" style="188" customWidth="1"/>
    <col min="1284" max="1284" width="17.8571428571429" style="188" customWidth="1"/>
    <col min="1285" max="1285" width="26.7142857142857" style="188" customWidth="1"/>
    <col min="1286" max="1286" width="26.8571428571429" style="188" customWidth="1"/>
    <col min="1287" max="1537" width="13.8571428571429" style="188"/>
    <col min="1538" max="1538" width="33.2857142857143" style="188" customWidth="1"/>
    <col min="1539" max="1539" width="16.7142857142857" style="188" customWidth="1"/>
    <col min="1540" max="1540" width="17.8571428571429" style="188" customWidth="1"/>
    <col min="1541" max="1541" width="26.7142857142857" style="188" customWidth="1"/>
    <col min="1542" max="1542" width="26.8571428571429" style="188" customWidth="1"/>
    <col min="1543" max="1793" width="13.8571428571429" style="188"/>
    <col min="1794" max="1794" width="33.2857142857143" style="188" customWidth="1"/>
    <col min="1795" max="1795" width="16.7142857142857" style="188" customWidth="1"/>
    <col min="1796" max="1796" width="17.8571428571429" style="188" customWidth="1"/>
    <col min="1797" max="1797" width="26.7142857142857" style="188" customWidth="1"/>
    <col min="1798" max="1798" width="26.8571428571429" style="188" customWidth="1"/>
    <col min="1799" max="2049" width="13.8571428571429" style="188"/>
    <col min="2050" max="2050" width="33.2857142857143" style="188" customWidth="1"/>
    <col min="2051" max="2051" width="16.7142857142857" style="188" customWidth="1"/>
    <col min="2052" max="2052" width="17.8571428571429" style="188" customWidth="1"/>
    <col min="2053" max="2053" width="26.7142857142857" style="188" customWidth="1"/>
    <col min="2054" max="2054" width="26.8571428571429" style="188" customWidth="1"/>
    <col min="2055" max="2305" width="13.8571428571429" style="188"/>
    <col min="2306" max="2306" width="33.2857142857143" style="188" customWidth="1"/>
    <col min="2307" max="2307" width="16.7142857142857" style="188" customWidth="1"/>
    <col min="2308" max="2308" width="17.8571428571429" style="188" customWidth="1"/>
    <col min="2309" max="2309" width="26.7142857142857" style="188" customWidth="1"/>
    <col min="2310" max="2310" width="26.8571428571429" style="188" customWidth="1"/>
    <col min="2311" max="2561" width="13.8571428571429" style="188"/>
    <col min="2562" max="2562" width="33.2857142857143" style="188" customWidth="1"/>
    <col min="2563" max="2563" width="16.7142857142857" style="188" customWidth="1"/>
    <col min="2564" max="2564" width="17.8571428571429" style="188" customWidth="1"/>
    <col min="2565" max="2565" width="26.7142857142857" style="188" customWidth="1"/>
    <col min="2566" max="2566" width="26.8571428571429" style="188" customWidth="1"/>
    <col min="2567" max="2817" width="13.8571428571429" style="188"/>
    <col min="2818" max="2818" width="33.2857142857143" style="188" customWidth="1"/>
    <col min="2819" max="2819" width="16.7142857142857" style="188" customWidth="1"/>
    <col min="2820" max="2820" width="17.8571428571429" style="188" customWidth="1"/>
    <col min="2821" max="2821" width="26.7142857142857" style="188" customWidth="1"/>
    <col min="2822" max="2822" width="26.8571428571429" style="188" customWidth="1"/>
    <col min="2823" max="3073" width="13.8571428571429" style="188"/>
    <col min="3074" max="3074" width="33.2857142857143" style="188" customWidth="1"/>
    <col min="3075" max="3075" width="16.7142857142857" style="188" customWidth="1"/>
    <col min="3076" max="3076" width="17.8571428571429" style="188" customWidth="1"/>
    <col min="3077" max="3077" width="26.7142857142857" style="188" customWidth="1"/>
    <col min="3078" max="3078" width="26.8571428571429" style="188" customWidth="1"/>
    <col min="3079" max="3329" width="13.8571428571429" style="188"/>
    <col min="3330" max="3330" width="33.2857142857143" style="188" customWidth="1"/>
    <col min="3331" max="3331" width="16.7142857142857" style="188" customWidth="1"/>
    <col min="3332" max="3332" width="17.8571428571429" style="188" customWidth="1"/>
    <col min="3333" max="3333" width="26.7142857142857" style="188" customWidth="1"/>
    <col min="3334" max="3334" width="26.8571428571429" style="188" customWidth="1"/>
    <col min="3335" max="3585" width="13.8571428571429" style="188"/>
    <col min="3586" max="3586" width="33.2857142857143" style="188" customWidth="1"/>
    <col min="3587" max="3587" width="16.7142857142857" style="188" customWidth="1"/>
    <col min="3588" max="3588" width="17.8571428571429" style="188" customWidth="1"/>
    <col min="3589" max="3589" width="26.7142857142857" style="188" customWidth="1"/>
    <col min="3590" max="3590" width="26.8571428571429" style="188" customWidth="1"/>
    <col min="3591" max="3841" width="13.8571428571429" style="188"/>
    <col min="3842" max="3842" width="33.2857142857143" style="188" customWidth="1"/>
    <col min="3843" max="3843" width="16.7142857142857" style="188" customWidth="1"/>
    <col min="3844" max="3844" width="17.8571428571429" style="188" customWidth="1"/>
    <col min="3845" max="3845" width="26.7142857142857" style="188" customWidth="1"/>
    <col min="3846" max="3846" width="26.8571428571429" style="188" customWidth="1"/>
    <col min="3847" max="4097" width="13.8571428571429" style="188"/>
    <col min="4098" max="4098" width="33.2857142857143" style="188" customWidth="1"/>
    <col min="4099" max="4099" width="16.7142857142857" style="188" customWidth="1"/>
    <col min="4100" max="4100" width="17.8571428571429" style="188" customWidth="1"/>
    <col min="4101" max="4101" width="26.7142857142857" style="188" customWidth="1"/>
    <col min="4102" max="4102" width="26.8571428571429" style="188" customWidth="1"/>
    <col min="4103" max="4353" width="13.8571428571429" style="188"/>
    <col min="4354" max="4354" width="33.2857142857143" style="188" customWidth="1"/>
    <col min="4355" max="4355" width="16.7142857142857" style="188" customWidth="1"/>
    <col min="4356" max="4356" width="17.8571428571429" style="188" customWidth="1"/>
    <col min="4357" max="4357" width="26.7142857142857" style="188" customWidth="1"/>
    <col min="4358" max="4358" width="26.8571428571429" style="188" customWidth="1"/>
    <col min="4359" max="4609" width="13.8571428571429" style="188"/>
    <col min="4610" max="4610" width="33.2857142857143" style="188" customWidth="1"/>
    <col min="4611" max="4611" width="16.7142857142857" style="188" customWidth="1"/>
    <col min="4612" max="4612" width="17.8571428571429" style="188" customWidth="1"/>
    <col min="4613" max="4613" width="26.7142857142857" style="188" customWidth="1"/>
    <col min="4614" max="4614" width="26.8571428571429" style="188" customWidth="1"/>
    <col min="4615" max="4865" width="13.8571428571429" style="188"/>
    <col min="4866" max="4866" width="33.2857142857143" style="188" customWidth="1"/>
    <col min="4867" max="4867" width="16.7142857142857" style="188" customWidth="1"/>
    <col min="4868" max="4868" width="17.8571428571429" style="188" customWidth="1"/>
    <col min="4869" max="4869" width="26.7142857142857" style="188" customWidth="1"/>
    <col min="4870" max="4870" width="26.8571428571429" style="188" customWidth="1"/>
    <col min="4871" max="5121" width="13.8571428571429" style="188"/>
    <col min="5122" max="5122" width="33.2857142857143" style="188" customWidth="1"/>
    <col min="5123" max="5123" width="16.7142857142857" style="188" customWidth="1"/>
    <col min="5124" max="5124" width="17.8571428571429" style="188" customWidth="1"/>
    <col min="5125" max="5125" width="26.7142857142857" style="188" customWidth="1"/>
    <col min="5126" max="5126" width="26.8571428571429" style="188" customWidth="1"/>
    <col min="5127" max="5377" width="13.8571428571429" style="188"/>
    <col min="5378" max="5378" width="33.2857142857143" style="188" customWidth="1"/>
    <col min="5379" max="5379" width="16.7142857142857" style="188" customWidth="1"/>
    <col min="5380" max="5380" width="17.8571428571429" style="188" customWidth="1"/>
    <col min="5381" max="5381" width="26.7142857142857" style="188" customWidth="1"/>
    <col min="5382" max="5382" width="26.8571428571429" style="188" customWidth="1"/>
    <col min="5383" max="5633" width="13.8571428571429" style="188"/>
    <col min="5634" max="5634" width="33.2857142857143" style="188" customWidth="1"/>
    <col min="5635" max="5635" width="16.7142857142857" style="188" customWidth="1"/>
    <col min="5636" max="5636" width="17.8571428571429" style="188" customWidth="1"/>
    <col min="5637" max="5637" width="26.7142857142857" style="188" customWidth="1"/>
    <col min="5638" max="5638" width="26.8571428571429" style="188" customWidth="1"/>
    <col min="5639" max="5889" width="13.8571428571429" style="188"/>
    <col min="5890" max="5890" width="33.2857142857143" style="188" customWidth="1"/>
    <col min="5891" max="5891" width="16.7142857142857" style="188" customWidth="1"/>
    <col min="5892" max="5892" width="17.8571428571429" style="188" customWidth="1"/>
    <col min="5893" max="5893" width="26.7142857142857" style="188" customWidth="1"/>
    <col min="5894" max="5894" width="26.8571428571429" style="188" customWidth="1"/>
    <col min="5895" max="6145" width="13.8571428571429" style="188"/>
    <col min="6146" max="6146" width="33.2857142857143" style="188" customWidth="1"/>
    <col min="6147" max="6147" width="16.7142857142857" style="188" customWidth="1"/>
    <col min="6148" max="6148" width="17.8571428571429" style="188" customWidth="1"/>
    <col min="6149" max="6149" width="26.7142857142857" style="188" customWidth="1"/>
    <col min="6150" max="6150" width="26.8571428571429" style="188" customWidth="1"/>
    <col min="6151" max="6401" width="13.8571428571429" style="188"/>
    <col min="6402" max="6402" width="33.2857142857143" style="188" customWidth="1"/>
    <col min="6403" max="6403" width="16.7142857142857" style="188" customWidth="1"/>
    <col min="6404" max="6404" width="17.8571428571429" style="188" customWidth="1"/>
    <col min="6405" max="6405" width="26.7142857142857" style="188" customWidth="1"/>
    <col min="6406" max="6406" width="26.8571428571429" style="188" customWidth="1"/>
    <col min="6407" max="6657" width="13.8571428571429" style="188"/>
    <col min="6658" max="6658" width="33.2857142857143" style="188" customWidth="1"/>
    <col min="6659" max="6659" width="16.7142857142857" style="188" customWidth="1"/>
    <col min="6660" max="6660" width="17.8571428571429" style="188" customWidth="1"/>
    <col min="6661" max="6661" width="26.7142857142857" style="188" customWidth="1"/>
    <col min="6662" max="6662" width="26.8571428571429" style="188" customWidth="1"/>
    <col min="6663" max="6913" width="13.8571428571429" style="188"/>
    <col min="6914" max="6914" width="33.2857142857143" style="188" customWidth="1"/>
    <col min="6915" max="6915" width="16.7142857142857" style="188" customWidth="1"/>
    <col min="6916" max="6916" width="17.8571428571429" style="188" customWidth="1"/>
    <col min="6917" max="6917" width="26.7142857142857" style="188" customWidth="1"/>
    <col min="6918" max="6918" width="26.8571428571429" style="188" customWidth="1"/>
    <col min="6919" max="7169" width="13.8571428571429" style="188"/>
    <col min="7170" max="7170" width="33.2857142857143" style="188" customWidth="1"/>
    <col min="7171" max="7171" width="16.7142857142857" style="188" customWidth="1"/>
    <col min="7172" max="7172" width="17.8571428571429" style="188" customWidth="1"/>
    <col min="7173" max="7173" width="26.7142857142857" style="188" customWidth="1"/>
    <col min="7174" max="7174" width="26.8571428571429" style="188" customWidth="1"/>
    <col min="7175" max="7425" width="13.8571428571429" style="188"/>
    <col min="7426" max="7426" width="33.2857142857143" style="188" customWidth="1"/>
    <col min="7427" max="7427" width="16.7142857142857" style="188" customWidth="1"/>
    <col min="7428" max="7428" width="17.8571428571429" style="188" customWidth="1"/>
    <col min="7429" max="7429" width="26.7142857142857" style="188" customWidth="1"/>
    <col min="7430" max="7430" width="26.8571428571429" style="188" customWidth="1"/>
    <col min="7431" max="7681" width="13.8571428571429" style="188"/>
    <col min="7682" max="7682" width="33.2857142857143" style="188" customWidth="1"/>
    <col min="7683" max="7683" width="16.7142857142857" style="188" customWidth="1"/>
    <col min="7684" max="7684" width="17.8571428571429" style="188" customWidth="1"/>
    <col min="7685" max="7685" width="26.7142857142857" style="188" customWidth="1"/>
    <col min="7686" max="7686" width="26.8571428571429" style="188" customWidth="1"/>
    <col min="7687" max="7937" width="13.8571428571429" style="188"/>
    <col min="7938" max="7938" width="33.2857142857143" style="188" customWidth="1"/>
    <col min="7939" max="7939" width="16.7142857142857" style="188" customWidth="1"/>
    <col min="7940" max="7940" width="17.8571428571429" style="188" customWidth="1"/>
    <col min="7941" max="7941" width="26.7142857142857" style="188" customWidth="1"/>
    <col min="7942" max="7942" width="26.8571428571429" style="188" customWidth="1"/>
    <col min="7943" max="8193" width="13.8571428571429" style="188"/>
    <col min="8194" max="8194" width="33.2857142857143" style="188" customWidth="1"/>
    <col min="8195" max="8195" width="16.7142857142857" style="188" customWidth="1"/>
    <col min="8196" max="8196" width="17.8571428571429" style="188" customWidth="1"/>
    <col min="8197" max="8197" width="26.7142857142857" style="188" customWidth="1"/>
    <col min="8198" max="8198" width="26.8571428571429" style="188" customWidth="1"/>
    <col min="8199" max="8449" width="13.8571428571429" style="188"/>
    <col min="8450" max="8450" width="33.2857142857143" style="188" customWidth="1"/>
    <col min="8451" max="8451" width="16.7142857142857" style="188" customWidth="1"/>
    <col min="8452" max="8452" width="17.8571428571429" style="188" customWidth="1"/>
    <col min="8453" max="8453" width="26.7142857142857" style="188" customWidth="1"/>
    <col min="8454" max="8454" width="26.8571428571429" style="188" customWidth="1"/>
    <col min="8455" max="8705" width="13.8571428571429" style="188"/>
    <col min="8706" max="8706" width="33.2857142857143" style="188" customWidth="1"/>
    <col min="8707" max="8707" width="16.7142857142857" style="188" customWidth="1"/>
    <col min="8708" max="8708" width="17.8571428571429" style="188" customWidth="1"/>
    <col min="8709" max="8709" width="26.7142857142857" style="188" customWidth="1"/>
    <col min="8710" max="8710" width="26.8571428571429" style="188" customWidth="1"/>
    <col min="8711" max="8961" width="13.8571428571429" style="188"/>
    <col min="8962" max="8962" width="33.2857142857143" style="188" customWidth="1"/>
    <col min="8963" max="8963" width="16.7142857142857" style="188" customWidth="1"/>
    <col min="8964" max="8964" width="17.8571428571429" style="188" customWidth="1"/>
    <col min="8965" max="8965" width="26.7142857142857" style="188" customWidth="1"/>
    <col min="8966" max="8966" width="26.8571428571429" style="188" customWidth="1"/>
    <col min="8967" max="9217" width="13.8571428571429" style="188"/>
    <col min="9218" max="9218" width="33.2857142857143" style="188" customWidth="1"/>
    <col min="9219" max="9219" width="16.7142857142857" style="188" customWidth="1"/>
    <col min="9220" max="9220" width="17.8571428571429" style="188" customWidth="1"/>
    <col min="9221" max="9221" width="26.7142857142857" style="188" customWidth="1"/>
    <col min="9222" max="9222" width="26.8571428571429" style="188" customWidth="1"/>
    <col min="9223" max="9473" width="13.8571428571429" style="188"/>
    <col min="9474" max="9474" width="33.2857142857143" style="188" customWidth="1"/>
    <col min="9475" max="9475" width="16.7142857142857" style="188" customWidth="1"/>
    <col min="9476" max="9476" width="17.8571428571429" style="188" customWidth="1"/>
    <col min="9477" max="9477" width="26.7142857142857" style="188" customWidth="1"/>
    <col min="9478" max="9478" width="26.8571428571429" style="188" customWidth="1"/>
    <col min="9479" max="9729" width="13.8571428571429" style="188"/>
    <col min="9730" max="9730" width="33.2857142857143" style="188" customWidth="1"/>
    <col min="9731" max="9731" width="16.7142857142857" style="188" customWidth="1"/>
    <col min="9732" max="9732" width="17.8571428571429" style="188" customWidth="1"/>
    <col min="9733" max="9733" width="26.7142857142857" style="188" customWidth="1"/>
    <col min="9734" max="9734" width="26.8571428571429" style="188" customWidth="1"/>
    <col min="9735" max="9985" width="13.8571428571429" style="188"/>
    <col min="9986" max="9986" width="33.2857142857143" style="188" customWidth="1"/>
    <col min="9987" max="9987" width="16.7142857142857" style="188" customWidth="1"/>
    <col min="9988" max="9988" width="17.8571428571429" style="188" customWidth="1"/>
    <col min="9989" max="9989" width="26.7142857142857" style="188" customWidth="1"/>
    <col min="9990" max="9990" width="26.8571428571429" style="188" customWidth="1"/>
    <col min="9991" max="10241" width="13.8571428571429" style="188"/>
    <col min="10242" max="10242" width="33.2857142857143" style="188" customWidth="1"/>
    <col min="10243" max="10243" width="16.7142857142857" style="188" customWidth="1"/>
    <col min="10244" max="10244" width="17.8571428571429" style="188" customWidth="1"/>
    <col min="10245" max="10245" width="26.7142857142857" style="188" customWidth="1"/>
    <col min="10246" max="10246" width="26.8571428571429" style="188" customWidth="1"/>
    <col min="10247" max="10497" width="13.8571428571429" style="188"/>
    <col min="10498" max="10498" width="33.2857142857143" style="188" customWidth="1"/>
    <col min="10499" max="10499" width="16.7142857142857" style="188" customWidth="1"/>
    <col min="10500" max="10500" width="17.8571428571429" style="188" customWidth="1"/>
    <col min="10501" max="10501" width="26.7142857142857" style="188" customWidth="1"/>
    <col min="10502" max="10502" width="26.8571428571429" style="188" customWidth="1"/>
    <col min="10503" max="10753" width="13.8571428571429" style="188"/>
    <col min="10754" max="10754" width="33.2857142857143" style="188" customWidth="1"/>
    <col min="10755" max="10755" width="16.7142857142857" style="188" customWidth="1"/>
    <col min="10756" max="10756" width="17.8571428571429" style="188" customWidth="1"/>
    <col min="10757" max="10757" width="26.7142857142857" style="188" customWidth="1"/>
    <col min="10758" max="10758" width="26.8571428571429" style="188" customWidth="1"/>
    <col min="10759" max="11009" width="13.8571428571429" style="188"/>
    <col min="11010" max="11010" width="33.2857142857143" style="188" customWidth="1"/>
    <col min="11011" max="11011" width="16.7142857142857" style="188" customWidth="1"/>
    <col min="11012" max="11012" width="17.8571428571429" style="188" customWidth="1"/>
    <col min="11013" max="11013" width="26.7142857142857" style="188" customWidth="1"/>
    <col min="11014" max="11014" width="26.8571428571429" style="188" customWidth="1"/>
    <col min="11015" max="11265" width="13.8571428571429" style="188"/>
    <col min="11266" max="11266" width="33.2857142857143" style="188" customWidth="1"/>
    <col min="11267" max="11267" width="16.7142857142857" style="188" customWidth="1"/>
    <col min="11268" max="11268" width="17.8571428571429" style="188" customWidth="1"/>
    <col min="11269" max="11269" width="26.7142857142857" style="188" customWidth="1"/>
    <col min="11270" max="11270" width="26.8571428571429" style="188" customWidth="1"/>
    <col min="11271" max="11521" width="13.8571428571429" style="188"/>
    <col min="11522" max="11522" width="33.2857142857143" style="188" customWidth="1"/>
    <col min="11523" max="11523" width="16.7142857142857" style="188" customWidth="1"/>
    <col min="11524" max="11524" width="17.8571428571429" style="188" customWidth="1"/>
    <col min="11525" max="11525" width="26.7142857142857" style="188" customWidth="1"/>
    <col min="11526" max="11526" width="26.8571428571429" style="188" customWidth="1"/>
    <col min="11527" max="11777" width="13.8571428571429" style="188"/>
    <col min="11778" max="11778" width="33.2857142857143" style="188" customWidth="1"/>
    <col min="11779" max="11779" width="16.7142857142857" style="188" customWidth="1"/>
    <col min="11780" max="11780" width="17.8571428571429" style="188" customWidth="1"/>
    <col min="11781" max="11781" width="26.7142857142857" style="188" customWidth="1"/>
    <col min="11782" max="11782" width="26.8571428571429" style="188" customWidth="1"/>
    <col min="11783" max="12033" width="13.8571428571429" style="188"/>
    <col min="12034" max="12034" width="33.2857142857143" style="188" customWidth="1"/>
    <col min="12035" max="12035" width="16.7142857142857" style="188" customWidth="1"/>
    <col min="12036" max="12036" width="17.8571428571429" style="188" customWidth="1"/>
    <col min="12037" max="12037" width="26.7142857142857" style="188" customWidth="1"/>
    <col min="12038" max="12038" width="26.8571428571429" style="188" customWidth="1"/>
    <col min="12039" max="12289" width="13.8571428571429" style="188"/>
    <col min="12290" max="12290" width="33.2857142857143" style="188" customWidth="1"/>
    <col min="12291" max="12291" width="16.7142857142857" style="188" customWidth="1"/>
    <col min="12292" max="12292" width="17.8571428571429" style="188" customWidth="1"/>
    <col min="12293" max="12293" width="26.7142857142857" style="188" customWidth="1"/>
    <col min="12294" max="12294" width="26.8571428571429" style="188" customWidth="1"/>
    <col min="12295" max="12545" width="13.8571428571429" style="188"/>
    <col min="12546" max="12546" width="33.2857142857143" style="188" customWidth="1"/>
    <col min="12547" max="12547" width="16.7142857142857" style="188" customWidth="1"/>
    <col min="12548" max="12548" width="17.8571428571429" style="188" customWidth="1"/>
    <col min="12549" max="12549" width="26.7142857142857" style="188" customWidth="1"/>
    <col min="12550" max="12550" width="26.8571428571429" style="188" customWidth="1"/>
    <col min="12551" max="12801" width="13.8571428571429" style="188"/>
    <col min="12802" max="12802" width="33.2857142857143" style="188" customWidth="1"/>
    <col min="12803" max="12803" width="16.7142857142857" style="188" customWidth="1"/>
    <col min="12804" max="12804" width="17.8571428571429" style="188" customWidth="1"/>
    <col min="12805" max="12805" width="26.7142857142857" style="188" customWidth="1"/>
    <col min="12806" max="12806" width="26.8571428571429" style="188" customWidth="1"/>
    <col min="12807" max="13057" width="13.8571428571429" style="188"/>
    <col min="13058" max="13058" width="33.2857142857143" style="188" customWidth="1"/>
    <col min="13059" max="13059" width="16.7142857142857" style="188" customWidth="1"/>
    <col min="13060" max="13060" width="17.8571428571429" style="188" customWidth="1"/>
    <col min="13061" max="13061" width="26.7142857142857" style="188" customWidth="1"/>
    <col min="13062" max="13062" width="26.8571428571429" style="188" customWidth="1"/>
    <col min="13063" max="13313" width="13.8571428571429" style="188"/>
    <col min="13314" max="13314" width="33.2857142857143" style="188" customWidth="1"/>
    <col min="13315" max="13315" width="16.7142857142857" style="188" customWidth="1"/>
    <col min="13316" max="13316" width="17.8571428571429" style="188" customWidth="1"/>
    <col min="13317" max="13317" width="26.7142857142857" style="188" customWidth="1"/>
    <col min="13318" max="13318" width="26.8571428571429" style="188" customWidth="1"/>
    <col min="13319" max="13569" width="13.8571428571429" style="188"/>
    <col min="13570" max="13570" width="33.2857142857143" style="188" customWidth="1"/>
    <col min="13571" max="13571" width="16.7142857142857" style="188" customWidth="1"/>
    <col min="13572" max="13572" width="17.8571428571429" style="188" customWidth="1"/>
    <col min="13573" max="13573" width="26.7142857142857" style="188" customWidth="1"/>
    <col min="13574" max="13574" width="26.8571428571429" style="188" customWidth="1"/>
    <col min="13575" max="13825" width="13.8571428571429" style="188"/>
    <col min="13826" max="13826" width="33.2857142857143" style="188" customWidth="1"/>
    <col min="13827" max="13827" width="16.7142857142857" style="188" customWidth="1"/>
    <col min="13828" max="13828" width="17.8571428571429" style="188" customWidth="1"/>
    <col min="13829" max="13829" width="26.7142857142857" style="188" customWidth="1"/>
    <col min="13830" max="13830" width="26.8571428571429" style="188" customWidth="1"/>
    <col min="13831" max="14081" width="13.8571428571429" style="188"/>
    <col min="14082" max="14082" width="33.2857142857143" style="188" customWidth="1"/>
    <col min="14083" max="14083" width="16.7142857142857" style="188" customWidth="1"/>
    <col min="14084" max="14084" width="17.8571428571429" style="188" customWidth="1"/>
    <col min="14085" max="14085" width="26.7142857142857" style="188" customWidth="1"/>
    <col min="14086" max="14086" width="26.8571428571429" style="188" customWidth="1"/>
    <col min="14087" max="14337" width="13.8571428571429" style="188"/>
    <col min="14338" max="14338" width="33.2857142857143" style="188" customWidth="1"/>
    <col min="14339" max="14339" width="16.7142857142857" style="188" customWidth="1"/>
    <col min="14340" max="14340" width="17.8571428571429" style="188" customWidth="1"/>
    <col min="14341" max="14341" width="26.7142857142857" style="188" customWidth="1"/>
    <col min="14342" max="14342" width="26.8571428571429" style="188" customWidth="1"/>
    <col min="14343" max="14593" width="13.8571428571429" style="188"/>
    <col min="14594" max="14594" width="33.2857142857143" style="188" customWidth="1"/>
    <col min="14595" max="14595" width="16.7142857142857" style="188" customWidth="1"/>
    <col min="14596" max="14596" width="17.8571428571429" style="188" customWidth="1"/>
    <col min="14597" max="14597" width="26.7142857142857" style="188" customWidth="1"/>
    <col min="14598" max="14598" width="26.8571428571429" style="188" customWidth="1"/>
    <col min="14599" max="14849" width="13.8571428571429" style="188"/>
    <col min="14850" max="14850" width="33.2857142857143" style="188" customWidth="1"/>
    <col min="14851" max="14851" width="16.7142857142857" style="188" customWidth="1"/>
    <col min="14852" max="14852" width="17.8571428571429" style="188" customWidth="1"/>
    <col min="14853" max="14853" width="26.7142857142857" style="188" customWidth="1"/>
    <col min="14854" max="14854" width="26.8571428571429" style="188" customWidth="1"/>
    <col min="14855" max="15105" width="13.8571428571429" style="188"/>
    <col min="15106" max="15106" width="33.2857142857143" style="188" customWidth="1"/>
    <col min="15107" max="15107" width="16.7142857142857" style="188" customWidth="1"/>
    <col min="15108" max="15108" width="17.8571428571429" style="188" customWidth="1"/>
    <col min="15109" max="15109" width="26.7142857142857" style="188" customWidth="1"/>
    <col min="15110" max="15110" width="26.8571428571429" style="188" customWidth="1"/>
    <col min="15111" max="15361" width="13.8571428571429" style="188"/>
    <col min="15362" max="15362" width="33.2857142857143" style="188" customWidth="1"/>
    <col min="15363" max="15363" width="16.7142857142857" style="188" customWidth="1"/>
    <col min="15364" max="15364" width="17.8571428571429" style="188" customWidth="1"/>
    <col min="15365" max="15365" width="26.7142857142857" style="188" customWidth="1"/>
    <col min="15366" max="15366" width="26.8571428571429" style="188" customWidth="1"/>
    <col min="15367" max="15617" width="13.8571428571429" style="188"/>
    <col min="15618" max="15618" width="33.2857142857143" style="188" customWidth="1"/>
    <col min="15619" max="15619" width="16.7142857142857" style="188" customWidth="1"/>
    <col min="15620" max="15620" width="17.8571428571429" style="188" customWidth="1"/>
    <col min="15621" max="15621" width="26.7142857142857" style="188" customWidth="1"/>
    <col min="15622" max="15622" width="26.8571428571429" style="188" customWidth="1"/>
    <col min="15623" max="15873" width="13.8571428571429" style="188"/>
    <col min="15874" max="15874" width="33.2857142857143" style="188" customWidth="1"/>
    <col min="15875" max="15875" width="16.7142857142857" style="188" customWidth="1"/>
    <col min="15876" max="15876" width="17.8571428571429" style="188" customWidth="1"/>
    <col min="15877" max="15877" width="26.7142857142857" style="188" customWidth="1"/>
    <col min="15878" max="15878" width="26.8571428571429" style="188" customWidth="1"/>
    <col min="15879" max="16129" width="13.8571428571429" style="188"/>
    <col min="16130" max="16130" width="33.2857142857143" style="188" customWidth="1"/>
    <col min="16131" max="16131" width="16.7142857142857" style="188" customWidth="1"/>
    <col min="16132" max="16132" width="17.8571428571429" style="188" customWidth="1"/>
    <col min="16133" max="16133" width="26.7142857142857" style="188" customWidth="1"/>
    <col min="16134" max="16134" width="26.8571428571429" style="188" customWidth="1"/>
    <col min="16135" max="16384" width="13.8571428571429" style="188"/>
  </cols>
  <sheetData>
    <row r="1" customHeight="1" spans="1:6">
      <c r="A1" s="189"/>
      <c r="B1" s="189"/>
      <c r="C1" s="189"/>
      <c r="D1" s="189"/>
      <c r="E1" s="189"/>
      <c r="F1" s="189"/>
    </row>
    <row r="2" ht="48" customHeight="1" spans="1:6">
      <c r="A2" s="190" t="s">
        <v>0</v>
      </c>
      <c r="B2" s="190"/>
      <c r="C2" s="190"/>
      <c r="D2" s="190"/>
      <c r="E2" s="190"/>
      <c r="F2" s="190"/>
    </row>
    <row r="3" ht="48" customHeight="1" spans="1:6">
      <c r="A3" s="190" t="s">
        <v>1</v>
      </c>
      <c r="B3" s="190"/>
      <c r="C3" s="190"/>
      <c r="D3" s="190"/>
      <c r="E3" s="190"/>
      <c r="F3" s="190"/>
    </row>
    <row r="4" customHeight="1" spans="1:6">
      <c r="A4" s="189"/>
      <c r="B4" s="189"/>
      <c r="C4" s="189"/>
      <c r="D4" s="189"/>
      <c r="E4" s="189"/>
      <c r="F4" s="189"/>
    </row>
    <row r="5" ht="43.5" customHeight="1" spans="1:13">
      <c r="A5" s="191" t="s">
        <v>2</v>
      </c>
      <c r="B5" s="191"/>
      <c r="C5" s="191"/>
      <c r="D5" s="192" t="s">
        <v>3</v>
      </c>
      <c r="E5" s="192"/>
      <c r="F5" s="192"/>
      <c r="I5" s="194"/>
      <c r="J5" s="194"/>
      <c r="K5" s="194"/>
      <c r="L5" s="194"/>
      <c r="M5" s="194"/>
    </row>
    <row r="6" ht="43.5" customHeight="1" spans="1:13">
      <c r="A6" s="191" t="s">
        <v>4</v>
      </c>
      <c r="B6" s="191"/>
      <c r="C6" s="191"/>
      <c r="D6" s="192" t="s">
        <v>3</v>
      </c>
      <c r="E6" s="192"/>
      <c r="F6" s="192"/>
      <c r="I6" s="194"/>
      <c r="J6" s="194"/>
      <c r="K6" s="194"/>
      <c r="L6" s="194"/>
      <c r="M6" s="194"/>
    </row>
    <row r="7" ht="43.5" customHeight="1" spans="1:13">
      <c r="A7" s="191" t="s">
        <v>5</v>
      </c>
      <c r="B7" s="191"/>
      <c r="C7" s="191"/>
      <c r="D7" s="192" t="s">
        <v>3</v>
      </c>
      <c r="E7" s="192"/>
      <c r="F7" s="192"/>
      <c r="I7" s="194"/>
      <c r="J7" s="194"/>
      <c r="K7" s="194"/>
      <c r="L7" s="194"/>
      <c r="M7" s="194"/>
    </row>
    <row r="8" customHeight="1" spans="1:6">
      <c r="A8" s="193"/>
      <c r="B8" s="193"/>
      <c r="C8" s="193"/>
      <c r="D8" s="193"/>
      <c r="E8" s="193"/>
      <c r="F8" s="193"/>
    </row>
    <row r="9" customHeight="1" spans="1:6">
      <c r="A9" s="193"/>
      <c r="B9" s="193"/>
      <c r="C9" s="193"/>
      <c r="D9" s="193"/>
      <c r="E9" s="193"/>
      <c r="F9" s="193"/>
    </row>
    <row r="10" customHeight="1" spans="1:6">
      <c r="A10" s="192" t="s">
        <v>6</v>
      </c>
      <c r="B10" s="192"/>
      <c r="C10" s="192"/>
      <c r="D10" s="192"/>
      <c r="E10" s="192"/>
      <c r="F10" s="192"/>
    </row>
    <row r="11" customHeight="1" spans="1:6">
      <c r="A11" s="189"/>
      <c r="B11" s="189"/>
      <c r="C11" s="189"/>
      <c r="D11" s="189"/>
      <c r="E11" s="189"/>
      <c r="F11" s="189"/>
    </row>
  </sheetData>
  <mergeCells count="12">
    <mergeCell ref="A2:F2"/>
    <mergeCell ref="A3:F3"/>
    <mergeCell ref="A5:C5"/>
    <mergeCell ref="D5:F5"/>
    <mergeCell ref="I5:M5"/>
    <mergeCell ref="A6:C6"/>
    <mergeCell ref="D6:F6"/>
    <mergeCell ref="I6:M6"/>
    <mergeCell ref="A7:C7"/>
    <mergeCell ref="D7:F7"/>
    <mergeCell ref="I7:M7"/>
    <mergeCell ref="A10:F10"/>
  </mergeCells>
  <printOptions horizontalCentered="1" verticalCentered="1"/>
  <pageMargins left="0.62992125984252" right="0.393700787401575" top="0.511811023622047" bottom="0.78740157480315" header="0.511811023622047" footer="0.511811023622047"/>
  <pageSetup paperSize="9" scale="99"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39"/>
  <sheetViews>
    <sheetView showGridLines="0" showZeros="0" topLeftCell="A19" workbookViewId="0">
      <selection activeCell="G24" sqref="G24"/>
    </sheetView>
  </sheetViews>
  <sheetFormatPr defaultColWidth="13.8571428571429" defaultRowHeight="15.6" customHeight="1" outlineLevelCol="3"/>
  <cols>
    <col min="1" max="1" width="10.8571428571429" style="90" customWidth="1"/>
    <col min="2" max="2" width="66.5714285714286" style="90" customWidth="1"/>
    <col min="3" max="3" width="20.2857142857143" style="91" customWidth="1"/>
    <col min="4" max="4" width="41.5714285714286" style="91" customWidth="1"/>
    <col min="5" max="16384" width="13.8571428571429" style="92"/>
  </cols>
  <sheetData>
    <row r="1" ht="44.25" customHeight="1" spans="1:4">
      <c r="A1" s="93" t="s">
        <v>1211</v>
      </c>
      <c r="B1" s="93"/>
      <c r="C1" s="93"/>
      <c r="D1" s="93"/>
    </row>
    <row r="2" customFormat="1" ht="15" customHeight="1" spans="1:4">
      <c r="A2" s="94"/>
      <c r="B2" s="94"/>
      <c r="C2" s="95"/>
      <c r="D2" s="95" t="s">
        <v>1212</v>
      </c>
    </row>
    <row r="3" s="2" customFormat="1" ht="24" customHeight="1" spans="1:4">
      <c r="A3" s="28" t="s">
        <v>37</v>
      </c>
      <c r="B3" s="96" t="s">
        <v>38</v>
      </c>
      <c r="C3" s="96"/>
      <c r="D3" s="97" t="s">
        <v>39</v>
      </c>
    </row>
    <row r="4" s="88" customFormat="1" ht="18" customHeight="1" spans="1:4">
      <c r="A4" s="98" t="s">
        <v>120</v>
      </c>
      <c r="B4" s="98" t="s">
        <v>121</v>
      </c>
      <c r="C4" s="99" t="s">
        <v>43</v>
      </c>
      <c r="D4" s="99" t="s">
        <v>1213</v>
      </c>
    </row>
    <row r="5" s="89" customFormat="1" ht="18" customHeight="1" spans="1:4">
      <c r="A5" s="100"/>
      <c r="B5" s="101" t="s">
        <v>1214</v>
      </c>
      <c r="C5" s="102">
        <f>C6+C14+C30+C41+C99+C134+C178+C183+C186+C214+C231+C248</f>
        <v>0</v>
      </c>
      <c r="D5" s="102">
        <f>D6+D14+D30+D41+D99+D134+D178+D183+D186+D214+D231+D248</f>
        <v>0</v>
      </c>
    </row>
    <row r="6" s="89" customFormat="1" ht="18" customHeight="1" spans="1:4">
      <c r="A6" s="103">
        <v>205</v>
      </c>
      <c r="B6" s="104" t="s">
        <v>359</v>
      </c>
      <c r="C6" s="105">
        <f>C7</f>
        <v>0</v>
      </c>
      <c r="D6" s="105">
        <f>D7</f>
        <v>0</v>
      </c>
    </row>
    <row r="7" s="89" customFormat="1" ht="18" customHeight="1" spans="1:4">
      <c r="A7" s="103">
        <v>20598</v>
      </c>
      <c r="B7" s="104" t="s">
        <v>1215</v>
      </c>
      <c r="C7" s="105">
        <f>SUM(C8:C12)</f>
        <v>0</v>
      </c>
      <c r="D7" s="105">
        <f>SUM(D8:D12)</f>
        <v>0</v>
      </c>
    </row>
    <row r="8" s="89" customFormat="1" ht="18" customHeight="1" spans="1:4">
      <c r="A8" s="103">
        <v>2059801</v>
      </c>
      <c r="B8" s="103" t="s">
        <v>1216</v>
      </c>
      <c r="C8" s="106"/>
      <c r="D8" s="106"/>
    </row>
    <row r="9" s="89" customFormat="1" ht="18" customHeight="1" spans="1:4">
      <c r="A9" s="103">
        <v>2059802</v>
      </c>
      <c r="B9" s="103" t="s">
        <v>367</v>
      </c>
      <c r="C9" s="106"/>
      <c r="D9" s="106"/>
    </row>
    <row r="10" s="89" customFormat="1" ht="18" customHeight="1" spans="1:4">
      <c r="A10" s="103">
        <v>2059803</v>
      </c>
      <c r="B10" s="103" t="s">
        <v>1217</v>
      </c>
      <c r="C10" s="106"/>
      <c r="D10" s="106"/>
    </row>
    <row r="11" s="89" customFormat="1" ht="18" customHeight="1" spans="1:4">
      <c r="A11" s="103">
        <v>2059804</v>
      </c>
      <c r="B11" s="103" t="s">
        <v>1218</v>
      </c>
      <c r="C11" s="106"/>
      <c r="D11" s="106"/>
    </row>
    <row r="12" s="89" customFormat="1" ht="18" customHeight="1" spans="1:4">
      <c r="A12" s="103">
        <v>2059899</v>
      </c>
      <c r="B12" s="103" t="s">
        <v>1219</v>
      </c>
      <c r="C12" s="106"/>
      <c r="D12" s="106"/>
    </row>
    <row r="13" s="89" customFormat="1" ht="18" customHeight="1" spans="1:4">
      <c r="A13" s="103">
        <v>206</v>
      </c>
      <c r="B13" s="107" t="s">
        <v>408</v>
      </c>
      <c r="C13" s="105">
        <f>C14+C21</f>
        <v>0</v>
      </c>
      <c r="D13" s="105">
        <f>D14+D21</f>
        <v>0</v>
      </c>
    </row>
    <row r="14" s="89" customFormat="1" ht="18" customHeight="1" spans="1:4">
      <c r="A14" s="103">
        <v>20610</v>
      </c>
      <c r="B14" s="107" t="s">
        <v>1220</v>
      </c>
      <c r="C14" s="105">
        <f>SUM(C15:C20)</f>
        <v>0</v>
      </c>
      <c r="D14" s="105">
        <f>SUM(D15:D20)</f>
        <v>0</v>
      </c>
    </row>
    <row r="15" s="89" customFormat="1" ht="18" customHeight="1" spans="1:4">
      <c r="A15" s="103">
        <v>2061001</v>
      </c>
      <c r="B15" s="108" t="s">
        <v>1221</v>
      </c>
      <c r="C15" s="106"/>
      <c r="D15" s="106"/>
    </row>
    <row r="16" s="89" customFormat="1" ht="18" customHeight="1" spans="1:4">
      <c r="A16" s="103">
        <v>2061002</v>
      </c>
      <c r="B16" s="108" t="s">
        <v>1222</v>
      </c>
      <c r="C16" s="106"/>
      <c r="D16" s="106"/>
    </row>
    <row r="17" s="89" customFormat="1" ht="18" customHeight="1" spans="1:4">
      <c r="A17" s="103">
        <v>2061003</v>
      </c>
      <c r="B17" s="108" t="s">
        <v>1223</v>
      </c>
      <c r="C17" s="106"/>
      <c r="D17" s="106"/>
    </row>
    <row r="18" s="89" customFormat="1" ht="18" customHeight="1" spans="1:4">
      <c r="A18" s="103">
        <v>2061004</v>
      </c>
      <c r="B18" s="108" t="s">
        <v>1224</v>
      </c>
      <c r="C18" s="106"/>
      <c r="D18" s="106"/>
    </row>
    <row r="19" s="89" customFormat="1" ht="18" customHeight="1" spans="1:4">
      <c r="A19" s="103">
        <v>2061005</v>
      </c>
      <c r="B19" s="108" t="s">
        <v>1225</v>
      </c>
      <c r="C19" s="106"/>
      <c r="D19" s="106"/>
    </row>
    <row r="20" s="89" customFormat="1" ht="18" customHeight="1" spans="1:4">
      <c r="A20" s="103">
        <v>2061099</v>
      </c>
      <c r="B20" s="108" t="s">
        <v>1226</v>
      </c>
      <c r="C20" s="106"/>
      <c r="D20" s="106"/>
    </row>
    <row r="21" s="89" customFormat="1" ht="18" customHeight="1" spans="1:4">
      <c r="A21" s="103">
        <v>20698</v>
      </c>
      <c r="B21" s="107" t="s">
        <v>1215</v>
      </c>
      <c r="C21" s="105">
        <f>SUM(C22:C27)</f>
        <v>0</v>
      </c>
      <c r="D21" s="105">
        <f>SUM(D22:D27)</f>
        <v>0</v>
      </c>
    </row>
    <row r="22" s="89" customFormat="1" ht="18" customHeight="1" spans="1:4">
      <c r="A22" s="103">
        <v>2069801</v>
      </c>
      <c r="B22" s="108" t="s">
        <v>1227</v>
      </c>
      <c r="C22" s="106"/>
      <c r="D22" s="106"/>
    </row>
    <row r="23" s="89" customFormat="1" ht="18" customHeight="1" spans="1:4">
      <c r="A23" s="103">
        <v>2069802</v>
      </c>
      <c r="B23" s="108" t="s">
        <v>1228</v>
      </c>
      <c r="C23" s="106"/>
      <c r="D23" s="106"/>
    </row>
    <row r="24" s="89" customFormat="1" ht="18" customHeight="1" spans="1:4">
      <c r="A24" s="103">
        <v>2069803</v>
      </c>
      <c r="B24" s="108" t="s">
        <v>1229</v>
      </c>
      <c r="C24" s="106"/>
      <c r="D24" s="106"/>
    </row>
    <row r="25" s="89" customFormat="1" ht="18" customHeight="1" spans="1:4">
      <c r="A25" s="103">
        <v>2069804</v>
      </c>
      <c r="B25" s="108" t="s">
        <v>1230</v>
      </c>
      <c r="C25" s="106"/>
      <c r="D25" s="106"/>
    </row>
    <row r="26" s="89" customFormat="1" ht="18" customHeight="1" spans="1:4">
      <c r="A26" s="103">
        <v>2069805</v>
      </c>
      <c r="B26" s="108" t="s">
        <v>1231</v>
      </c>
      <c r="C26" s="106"/>
      <c r="D26" s="106"/>
    </row>
    <row r="27" s="89" customFormat="1" ht="18" customHeight="1" spans="1:4">
      <c r="A27" s="103">
        <v>2069899</v>
      </c>
      <c r="B27" s="108" t="s">
        <v>1232</v>
      </c>
      <c r="C27" s="106"/>
      <c r="D27" s="106"/>
    </row>
    <row r="28" s="89" customFormat="1" ht="18" customHeight="1" spans="1:4">
      <c r="A28" s="103">
        <v>207</v>
      </c>
      <c r="B28" s="107" t="s">
        <v>105</v>
      </c>
      <c r="C28" s="105">
        <f>SUM(C29,C35,C41)</f>
        <v>0</v>
      </c>
      <c r="D28" s="105">
        <f>SUM(D29,D35,D41)</f>
        <v>0</v>
      </c>
    </row>
    <row r="29" s="89" customFormat="1" ht="18" customHeight="1" spans="1:4">
      <c r="A29" s="103">
        <v>20707</v>
      </c>
      <c r="B29" s="107" t="s">
        <v>1233</v>
      </c>
      <c r="C29" s="105">
        <f>SUM(C30:C34)</f>
        <v>0</v>
      </c>
      <c r="D29" s="105">
        <f>SUM(D30:D34)</f>
        <v>0</v>
      </c>
    </row>
    <row r="30" s="89" customFormat="1" ht="18" customHeight="1" spans="1:4">
      <c r="A30" s="103">
        <v>2070701</v>
      </c>
      <c r="B30" s="108" t="s">
        <v>1234</v>
      </c>
      <c r="C30" s="106"/>
      <c r="D30" s="106"/>
    </row>
    <row r="31" s="89" customFormat="1" ht="18" customHeight="1" spans="1:4">
      <c r="A31" s="103">
        <v>2070702</v>
      </c>
      <c r="B31" s="108" t="s">
        <v>1235</v>
      </c>
      <c r="C31" s="106"/>
      <c r="D31" s="106"/>
    </row>
    <row r="32" s="89" customFormat="1" ht="18" customHeight="1" spans="1:4">
      <c r="A32" s="103">
        <v>2070703</v>
      </c>
      <c r="B32" s="108" t="s">
        <v>1236</v>
      </c>
      <c r="C32" s="106"/>
      <c r="D32" s="106"/>
    </row>
    <row r="33" s="89" customFormat="1" ht="18" customHeight="1" spans="1:4">
      <c r="A33" s="103">
        <v>2070704</v>
      </c>
      <c r="B33" s="108" t="s">
        <v>1237</v>
      </c>
      <c r="C33" s="106"/>
      <c r="D33" s="106"/>
    </row>
    <row r="34" s="89" customFormat="1" ht="18" customHeight="1" spans="1:4">
      <c r="A34" s="103">
        <v>2070799</v>
      </c>
      <c r="B34" s="108" t="s">
        <v>1238</v>
      </c>
      <c r="C34" s="106"/>
      <c r="D34" s="106"/>
    </row>
    <row r="35" s="89" customFormat="1" ht="18" customHeight="1" spans="1:4">
      <c r="A35" s="103">
        <v>20709</v>
      </c>
      <c r="B35" s="107" t="s">
        <v>1239</v>
      </c>
      <c r="C35" s="105">
        <f>SUM(C36:C40)</f>
        <v>0</v>
      </c>
      <c r="D35" s="105">
        <f>SUM(D36:D40)</f>
        <v>0</v>
      </c>
    </row>
    <row r="36" s="89" customFormat="1" ht="18" customHeight="1" spans="1:4">
      <c r="A36" s="103">
        <v>2070901</v>
      </c>
      <c r="B36" s="108" t="s">
        <v>1240</v>
      </c>
      <c r="C36" s="106"/>
      <c r="D36" s="106"/>
    </row>
    <row r="37" s="89" customFormat="1" ht="18" customHeight="1" spans="1:4">
      <c r="A37" s="103">
        <v>2070902</v>
      </c>
      <c r="B37" s="108" t="s">
        <v>1241</v>
      </c>
      <c r="C37" s="106"/>
      <c r="D37" s="106"/>
    </row>
    <row r="38" s="89" customFormat="1" ht="18" customHeight="1" spans="1:4">
      <c r="A38" s="103">
        <v>2070903</v>
      </c>
      <c r="B38" s="108" t="s">
        <v>1242</v>
      </c>
      <c r="C38" s="106"/>
      <c r="D38" s="106"/>
    </row>
    <row r="39" s="89" customFormat="1" ht="18" customHeight="1" spans="1:4">
      <c r="A39" s="103">
        <v>2070904</v>
      </c>
      <c r="B39" s="108" t="s">
        <v>1243</v>
      </c>
      <c r="C39" s="106"/>
      <c r="D39" s="106"/>
    </row>
    <row r="40" s="89" customFormat="1" ht="18" customHeight="1" spans="1:4">
      <c r="A40" s="103">
        <v>2070999</v>
      </c>
      <c r="B40" s="108" t="s">
        <v>1244</v>
      </c>
      <c r="C40" s="106"/>
      <c r="D40" s="106"/>
    </row>
    <row r="41" s="89" customFormat="1" ht="18" customHeight="1" spans="1:4">
      <c r="A41" s="103">
        <v>20710</v>
      </c>
      <c r="B41" s="107" t="s">
        <v>1245</v>
      </c>
      <c r="C41" s="105">
        <f>SUM(C42:C43)</f>
        <v>0</v>
      </c>
      <c r="D41" s="105">
        <f>SUM(D42:D43)</f>
        <v>0</v>
      </c>
    </row>
    <row r="42" s="89" customFormat="1" ht="18" customHeight="1" spans="1:4">
      <c r="A42" s="103">
        <v>2071001</v>
      </c>
      <c r="B42" s="108" t="s">
        <v>1246</v>
      </c>
      <c r="C42" s="106"/>
      <c r="D42" s="106"/>
    </row>
    <row r="43" s="89" customFormat="1" ht="18" customHeight="1" spans="1:4">
      <c r="A43" s="103">
        <v>2071099</v>
      </c>
      <c r="B43" s="108" t="s">
        <v>1247</v>
      </c>
      <c r="C43" s="106"/>
      <c r="D43" s="106"/>
    </row>
    <row r="44" s="89" customFormat="1" ht="18" customHeight="1" spans="1:4">
      <c r="A44" s="103">
        <v>208</v>
      </c>
      <c r="B44" s="104" t="s">
        <v>498</v>
      </c>
      <c r="C44" s="105">
        <f>C45</f>
        <v>0</v>
      </c>
      <c r="D44" s="105">
        <f>D45</f>
        <v>0</v>
      </c>
    </row>
    <row r="45" s="89" customFormat="1" ht="18" customHeight="1" spans="1:4">
      <c r="A45" s="103">
        <v>20898</v>
      </c>
      <c r="B45" s="104" t="s">
        <v>1215</v>
      </c>
      <c r="C45" s="105">
        <f>SUM(C46:C48)</f>
        <v>0</v>
      </c>
      <c r="D45" s="105">
        <f>SUM(D46:D48)</f>
        <v>0</v>
      </c>
    </row>
    <row r="46" s="89" customFormat="1" ht="18" customHeight="1" spans="1:4">
      <c r="A46" s="103">
        <v>2089801</v>
      </c>
      <c r="B46" s="103" t="s">
        <v>1248</v>
      </c>
      <c r="C46" s="106"/>
      <c r="D46" s="106"/>
    </row>
    <row r="47" s="89" customFormat="1" ht="18" customHeight="1" spans="1:4">
      <c r="A47" s="103">
        <v>2089802</v>
      </c>
      <c r="B47" s="103" t="s">
        <v>1249</v>
      </c>
      <c r="C47" s="106"/>
      <c r="D47" s="106"/>
    </row>
    <row r="48" s="89" customFormat="1" ht="18" customHeight="1" spans="1:4">
      <c r="A48" s="103">
        <v>2089899</v>
      </c>
      <c r="B48" s="103" t="s">
        <v>1250</v>
      </c>
      <c r="C48" s="106"/>
      <c r="D48" s="106"/>
    </row>
    <row r="49" s="89" customFormat="1" ht="18" customHeight="1" spans="1:4">
      <c r="A49" s="103">
        <v>210</v>
      </c>
      <c r="B49" s="104" t="s">
        <v>607</v>
      </c>
      <c r="C49" s="105">
        <f>C50</f>
        <v>0</v>
      </c>
      <c r="D49" s="105">
        <f>D50</f>
        <v>0</v>
      </c>
    </row>
    <row r="50" s="89" customFormat="1" ht="18" customHeight="1" spans="1:4">
      <c r="A50" s="103">
        <v>21098</v>
      </c>
      <c r="B50" s="104" t="s">
        <v>1215</v>
      </c>
      <c r="C50" s="105">
        <f>SUM(C51:C55)</f>
        <v>0</v>
      </c>
      <c r="D50" s="105">
        <f>SUM(D51:D55)</f>
        <v>0</v>
      </c>
    </row>
    <row r="51" s="89" customFormat="1" ht="18" customHeight="1" spans="1:4">
      <c r="A51" s="103">
        <v>2109801</v>
      </c>
      <c r="B51" s="103" t="s">
        <v>1251</v>
      </c>
      <c r="C51" s="106"/>
      <c r="D51" s="106"/>
    </row>
    <row r="52" s="89" customFormat="1" ht="18" customHeight="1" spans="1:4">
      <c r="A52" s="103">
        <v>2109802</v>
      </c>
      <c r="B52" s="103" t="s">
        <v>1252</v>
      </c>
      <c r="C52" s="106"/>
      <c r="D52" s="106"/>
    </row>
    <row r="53" s="89" customFormat="1" ht="18" customHeight="1" spans="1:4">
      <c r="A53" s="103">
        <v>2109803</v>
      </c>
      <c r="B53" s="103" t="s">
        <v>1253</v>
      </c>
      <c r="C53" s="106"/>
      <c r="D53" s="106"/>
    </row>
    <row r="54" s="89" customFormat="1" ht="18" customHeight="1" spans="1:4">
      <c r="A54" s="103">
        <v>2109804</v>
      </c>
      <c r="B54" s="103" t="s">
        <v>1254</v>
      </c>
      <c r="C54" s="106"/>
      <c r="D54" s="106"/>
    </row>
    <row r="55" s="89" customFormat="1" ht="18" customHeight="1" spans="1:4">
      <c r="A55" s="103">
        <v>2109899</v>
      </c>
      <c r="B55" s="103" t="s">
        <v>1255</v>
      </c>
      <c r="C55" s="106"/>
      <c r="D55" s="106"/>
    </row>
    <row r="56" s="89" customFormat="1" ht="18" customHeight="1" spans="1:4">
      <c r="A56" s="103">
        <v>211</v>
      </c>
      <c r="B56" s="107" t="s">
        <v>674</v>
      </c>
      <c r="C56" s="105">
        <f>SUM(C57,C62,C67)</f>
        <v>0</v>
      </c>
      <c r="D56" s="105">
        <f>SUM(D57,D62,D67)</f>
        <v>0</v>
      </c>
    </row>
    <row r="57" s="89" customFormat="1" ht="18" customHeight="1" spans="1:4">
      <c r="A57" s="103">
        <v>21160</v>
      </c>
      <c r="B57" s="107" t="s">
        <v>1256</v>
      </c>
      <c r="C57" s="105">
        <f>SUM(C58:C61)</f>
        <v>0</v>
      </c>
      <c r="D57" s="105">
        <f>SUM(D58:D61)</f>
        <v>0</v>
      </c>
    </row>
    <row r="58" s="89" customFormat="1" ht="18" customHeight="1" spans="1:4">
      <c r="A58" s="103">
        <v>2116001</v>
      </c>
      <c r="B58" s="108" t="s">
        <v>1257</v>
      </c>
      <c r="C58" s="106"/>
      <c r="D58" s="106"/>
    </row>
    <row r="59" s="89" customFormat="1" ht="18" customHeight="1" spans="1:4">
      <c r="A59" s="103">
        <v>2116002</v>
      </c>
      <c r="B59" s="108" t="s">
        <v>1258</v>
      </c>
      <c r="C59" s="106"/>
      <c r="D59" s="106"/>
    </row>
    <row r="60" s="89" customFormat="1" ht="18" customHeight="1" spans="1:4">
      <c r="A60" s="103">
        <v>2116003</v>
      </c>
      <c r="B60" s="108" t="s">
        <v>1259</v>
      </c>
      <c r="C60" s="106"/>
      <c r="D60" s="106"/>
    </row>
    <row r="61" s="89" customFormat="1" ht="18" customHeight="1" spans="1:4">
      <c r="A61" s="103">
        <v>2116099</v>
      </c>
      <c r="B61" s="108" t="s">
        <v>1260</v>
      </c>
      <c r="C61" s="106"/>
      <c r="D61" s="106"/>
    </row>
    <row r="62" s="89" customFormat="1" ht="18" customHeight="1" spans="1:4">
      <c r="A62" s="103">
        <v>21161</v>
      </c>
      <c r="B62" s="107" t="s">
        <v>1261</v>
      </c>
      <c r="C62" s="105">
        <f>SUM(C63:C66)</f>
        <v>0</v>
      </c>
      <c r="D62" s="105">
        <f>SUM(D63:D66)</f>
        <v>0</v>
      </c>
    </row>
    <row r="63" s="89" customFormat="1" ht="18" customHeight="1" spans="1:4">
      <c r="A63" s="103">
        <v>2116101</v>
      </c>
      <c r="B63" s="108" t="s">
        <v>1262</v>
      </c>
      <c r="C63" s="106"/>
      <c r="D63" s="106"/>
    </row>
    <row r="64" s="89" customFormat="1" ht="18" customHeight="1" spans="1:4">
      <c r="A64" s="103">
        <v>2116102</v>
      </c>
      <c r="B64" s="108" t="s">
        <v>1263</v>
      </c>
      <c r="C64" s="106"/>
      <c r="D64" s="106"/>
    </row>
    <row r="65" s="89" customFormat="1" ht="18" customHeight="1" spans="1:4">
      <c r="A65" s="103">
        <v>2116103</v>
      </c>
      <c r="B65" s="108" t="s">
        <v>1264</v>
      </c>
      <c r="C65" s="106"/>
      <c r="D65" s="106"/>
    </row>
    <row r="66" s="89" customFormat="1" ht="18" customHeight="1" spans="1:4">
      <c r="A66" s="103">
        <v>2116104</v>
      </c>
      <c r="B66" s="108" t="s">
        <v>1265</v>
      </c>
      <c r="C66" s="106"/>
      <c r="D66" s="106"/>
    </row>
    <row r="67" s="89" customFormat="1" ht="18" customHeight="1" spans="1:4">
      <c r="A67" s="103">
        <v>21198</v>
      </c>
      <c r="B67" s="107" t="s">
        <v>1215</v>
      </c>
      <c r="C67" s="105">
        <f>SUM(C68:C71)</f>
        <v>0</v>
      </c>
      <c r="D67" s="105">
        <f>SUM(D68:D71)</f>
        <v>0</v>
      </c>
    </row>
    <row r="68" s="89" customFormat="1" ht="18" customHeight="1" spans="1:4">
      <c r="A68" s="103">
        <v>2119801</v>
      </c>
      <c r="B68" s="108" t="s">
        <v>1266</v>
      </c>
      <c r="C68" s="106"/>
      <c r="D68" s="106"/>
    </row>
    <row r="69" s="89" customFormat="1" ht="18" customHeight="1" spans="1:4">
      <c r="A69" s="103">
        <v>2119802</v>
      </c>
      <c r="B69" s="108" t="s">
        <v>1267</v>
      </c>
      <c r="C69" s="106"/>
      <c r="D69" s="106"/>
    </row>
    <row r="70" s="89" customFormat="1" ht="18" customHeight="1" spans="1:4">
      <c r="A70" s="103">
        <v>2119803</v>
      </c>
      <c r="B70" s="108" t="s">
        <v>1268</v>
      </c>
      <c r="C70" s="106"/>
      <c r="D70" s="106"/>
    </row>
    <row r="71" s="89" customFormat="1" ht="18" customHeight="1" spans="1:4">
      <c r="A71" s="103">
        <v>2119899</v>
      </c>
      <c r="B71" s="108" t="s">
        <v>1269</v>
      </c>
      <c r="C71" s="106"/>
      <c r="D71" s="106"/>
    </row>
    <row r="72" s="89" customFormat="1" ht="18" customHeight="1" spans="1:4">
      <c r="A72" s="103">
        <v>212</v>
      </c>
      <c r="B72" s="107" t="s">
        <v>737</v>
      </c>
      <c r="C72" s="105">
        <f>SUM(C73,C89,C93:C94,C100,C104,C108,C112,C118,C121,C130)</f>
        <v>0</v>
      </c>
      <c r="D72" s="105">
        <f>SUM(D73,D89,D93:D94,D100,D104,D108,D112,D118,D121,D130)</f>
        <v>0</v>
      </c>
    </row>
    <row r="73" s="89" customFormat="1" ht="18" customHeight="1" spans="1:4">
      <c r="A73" s="103">
        <v>21208</v>
      </c>
      <c r="B73" s="107" t="s">
        <v>1270</v>
      </c>
      <c r="C73" s="105">
        <f>SUM(C74:C88)</f>
        <v>0</v>
      </c>
      <c r="D73" s="105">
        <f>SUM(D74:D88)</f>
        <v>0</v>
      </c>
    </row>
    <row r="74" s="89" customFormat="1" ht="18" customHeight="1" spans="1:4">
      <c r="A74" s="103">
        <v>2120801</v>
      </c>
      <c r="B74" s="108" t="s">
        <v>1271</v>
      </c>
      <c r="C74" s="106"/>
      <c r="D74" s="106"/>
    </row>
    <row r="75" s="89" customFormat="1" ht="18" customHeight="1" spans="1:4">
      <c r="A75" s="103">
        <v>2120802</v>
      </c>
      <c r="B75" s="108" t="s">
        <v>1272</v>
      </c>
      <c r="C75" s="106"/>
      <c r="D75" s="106"/>
    </row>
    <row r="76" s="89" customFormat="1" ht="18" customHeight="1" spans="1:4">
      <c r="A76" s="103">
        <v>2120803</v>
      </c>
      <c r="B76" s="108" t="s">
        <v>1273</v>
      </c>
      <c r="C76" s="106"/>
      <c r="D76" s="106"/>
    </row>
    <row r="77" s="89" customFormat="1" ht="18" customHeight="1" spans="1:4">
      <c r="A77" s="103">
        <v>2120804</v>
      </c>
      <c r="B77" s="108" t="s">
        <v>1274</v>
      </c>
      <c r="C77" s="106"/>
      <c r="D77" s="106"/>
    </row>
    <row r="78" s="89" customFormat="1" ht="18" customHeight="1" spans="1:4">
      <c r="A78" s="103">
        <v>2120805</v>
      </c>
      <c r="B78" s="108" t="s">
        <v>1275</v>
      </c>
      <c r="C78" s="106"/>
      <c r="D78" s="106"/>
    </row>
    <row r="79" s="89" customFormat="1" ht="18" customHeight="1" spans="1:4">
      <c r="A79" s="103">
        <v>2120806</v>
      </c>
      <c r="B79" s="108" t="s">
        <v>1276</v>
      </c>
      <c r="C79" s="106"/>
      <c r="D79" s="106"/>
    </row>
    <row r="80" s="89" customFormat="1" ht="18" customHeight="1" spans="1:4">
      <c r="A80" s="103">
        <v>2120807</v>
      </c>
      <c r="B80" s="108" t="s">
        <v>1277</v>
      </c>
      <c r="C80" s="106"/>
      <c r="D80" s="106"/>
    </row>
    <row r="81" s="89" customFormat="1" ht="18" customHeight="1" spans="1:4">
      <c r="A81" s="103">
        <v>2120809</v>
      </c>
      <c r="B81" s="108" t="s">
        <v>1278</v>
      </c>
      <c r="C81" s="106"/>
      <c r="D81" s="106"/>
    </row>
    <row r="82" s="89" customFormat="1" ht="18" customHeight="1" spans="1:4">
      <c r="A82" s="103">
        <v>2120810</v>
      </c>
      <c r="B82" s="108" t="s">
        <v>1279</v>
      </c>
      <c r="C82" s="106"/>
      <c r="D82" s="106"/>
    </row>
    <row r="83" s="89" customFormat="1" ht="18" customHeight="1" spans="1:4">
      <c r="A83" s="103">
        <v>2120811</v>
      </c>
      <c r="B83" s="108" t="s">
        <v>1280</v>
      </c>
      <c r="C83" s="106"/>
      <c r="D83" s="106"/>
    </row>
    <row r="84" s="89" customFormat="1" ht="18" customHeight="1" spans="1:4">
      <c r="A84" s="103">
        <v>2120813</v>
      </c>
      <c r="B84" s="108" t="s">
        <v>1027</v>
      </c>
      <c r="C84" s="106"/>
      <c r="D84" s="106"/>
    </row>
    <row r="85" s="89" customFormat="1" ht="18" customHeight="1" spans="1:4">
      <c r="A85" s="103">
        <v>2120814</v>
      </c>
      <c r="B85" s="108" t="s">
        <v>1281</v>
      </c>
      <c r="C85" s="106"/>
      <c r="D85" s="106"/>
    </row>
    <row r="86" s="89" customFormat="1" ht="18" customHeight="1" spans="1:4">
      <c r="A86" s="103">
        <v>2120815</v>
      </c>
      <c r="B86" s="108" t="s">
        <v>1282</v>
      </c>
      <c r="C86" s="106"/>
      <c r="D86" s="106"/>
    </row>
    <row r="87" s="89" customFormat="1" ht="18" customHeight="1" spans="1:4">
      <c r="A87" s="103">
        <v>2120816</v>
      </c>
      <c r="B87" s="108" t="s">
        <v>1283</v>
      </c>
      <c r="C87" s="106"/>
      <c r="D87" s="106"/>
    </row>
    <row r="88" s="89" customFormat="1" ht="18" customHeight="1" spans="1:4">
      <c r="A88" s="103">
        <v>2120899</v>
      </c>
      <c r="B88" s="108" t="s">
        <v>1284</v>
      </c>
      <c r="C88" s="106"/>
      <c r="D88" s="106"/>
    </row>
    <row r="89" s="89" customFormat="1" ht="18" customHeight="1" spans="1:4">
      <c r="A89" s="103">
        <v>21210</v>
      </c>
      <c r="B89" s="107" t="s">
        <v>1285</v>
      </c>
      <c r="C89" s="105">
        <f>SUM(C90:C92)</f>
        <v>0</v>
      </c>
      <c r="D89" s="105">
        <f>SUM(D90:D92)</f>
        <v>0</v>
      </c>
    </row>
    <row r="90" s="89" customFormat="1" ht="18" customHeight="1" spans="1:4">
      <c r="A90" s="103">
        <v>2121001</v>
      </c>
      <c r="B90" s="108" t="s">
        <v>1271</v>
      </c>
      <c r="C90" s="106"/>
      <c r="D90" s="106"/>
    </row>
    <row r="91" s="89" customFormat="1" ht="18" customHeight="1" spans="1:4">
      <c r="A91" s="103">
        <v>2121002</v>
      </c>
      <c r="B91" s="108" t="s">
        <v>1272</v>
      </c>
      <c r="C91" s="106"/>
      <c r="D91" s="106"/>
    </row>
    <row r="92" s="89" customFormat="1" ht="18" customHeight="1" spans="1:4">
      <c r="A92" s="103">
        <v>2121099</v>
      </c>
      <c r="B92" s="108" t="s">
        <v>1286</v>
      </c>
      <c r="C92" s="106"/>
      <c r="D92" s="106"/>
    </row>
    <row r="93" s="89" customFormat="1" ht="18" customHeight="1" spans="1:4">
      <c r="A93" s="103">
        <v>21211</v>
      </c>
      <c r="B93" s="107" t="s">
        <v>1287</v>
      </c>
      <c r="C93" s="106"/>
      <c r="D93" s="106"/>
    </row>
    <row r="94" s="89" customFormat="1" ht="18" customHeight="1" spans="1:4">
      <c r="A94" s="103">
        <v>21213</v>
      </c>
      <c r="B94" s="107" t="s">
        <v>1288</v>
      </c>
      <c r="C94" s="105">
        <f>SUM(C95:C99)</f>
        <v>0</v>
      </c>
      <c r="D94" s="105">
        <f>SUM(D95:D99)</f>
        <v>0</v>
      </c>
    </row>
    <row r="95" s="89" customFormat="1" ht="18" customHeight="1" spans="1:4">
      <c r="A95" s="103">
        <v>2121301</v>
      </c>
      <c r="B95" s="108" t="s">
        <v>1289</v>
      </c>
      <c r="C95" s="106"/>
      <c r="D95" s="106"/>
    </row>
    <row r="96" s="89" customFormat="1" ht="18" customHeight="1" spans="1:4">
      <c r="A96" s="103">
        <v>2121302</v>
      </c>
      <c r="B96" s="108" t="s">
        <v>1290</v>
      </c>
      <c r="C96" s="106"/>
      <c r="D96" s="106"/>
    </row>
    <row r="97" s="89" customFormat="1" ht="18" customHeight="1" spans="1:4">
      <c r="A97" s="103">
        <v>2121303</v>
      </c>
      <c r="B97" s="108" t="s">
        <v>1291</v>
      </c>
      <c r="C97" s="106"/>
      <c r="D97" s="106"/>
    </row>
    <row r="98" s="89" customFormat="1" ht="18" customHeight="1" spans="1:4">
      <c r="A98" s="103">
        <v>2121304</v>
      </c>
      <c r="B98" s="108" t="s">
        <v>1292</v>
      </c>
      <c r="C98" s="106"/>
      <c r="D98" s="106"/>
    </row>
    <row r="99" s="89" customFormat="1" ht="18" customHeight="1" spans="1:4">
      <c r="A99" s="103">
        <v>2121399</v>
      </c>
      <c r="B99" s="108" t="s">
        <v>1293</v>
      </c>
      <c r="C99" s="106"/>
      <c r="D99" s="106"/>
    </row>
    <row r="100" s="89" customFormat="1" ht="18" customHeight="1" spans="1:4">
      <c r="A100" s="103">
        <v>21214</v>
      </c>
      <c r="B100" s="107" t="s">
        <v>1294</v>
      </c>
      <c r="C100" s="105">
        <f>SUM(C101:C103)</f>
        <v>0</v>
      </c>
      <c r="D100" s="105">
        <f>SUM(D101:D103)</f>
        <v>0</v>
      </c>
    </row>
    <row r="101" s="89" customFormat="1" ht="18" customHeight="1" spans="1:4">
      <c r="A101" s="103">
        <v>2121401</v>
      </c>
      <c r="B101" s="108" t="s">
        <v>1295</v>
      </c>
      <c r="C101" s="106"/>
      <c r="D101" s="106"/>
    </row>
    <row r="102" s="89" customFormat="1" ht="18" customHeight="1" spans="1:4">
      <c r="A102" s="103">
        <v>2121402</v>
      </c>
      <c r="B102" s="108" t="s">
        <v>1296</v>
      </c>
      <c r="C102" s="106"/>
      <c r="D102" s="106"/>
    </row>
    <row r="103" s="89" customFormat="1" ht="18" customHeight="1" spans="1:4">
      <c r="A103" s="103">
        <v>2121499</v>
      </c>
      <c r="B103" s="108" t="s">
        <v>1297</v>
      </c>
      <c r="C103" s="106"/>
      <c r="D103" s="106"/>
    </row>
    <row r="104" s="89" customFormat="1" ht="18" customHeight="1" spans="1:4">
      <c r="A104" s="103">
        <v>21215</v>
      </c>
      <c r="B104" s="107" t="s">
        <v>1298</v>
      </c>
      <c r="C104" s="105">
        <f>SUM(C105:C107)</f>
        <v>0</v>
      </c>
      <c r="D104" s="105">
        <f>SUM(D105:D107)</f>
        <v>0</v>
      </c>
    </row>
    <row r="105" s="89" customFormat="1" ht="18" customHeight="1" spans="1:4">
      <c r="A105" s="103">
        <v>2121501</v>
      </c>
      <c r="B105" s="108" t="s">
        <v>1299</v>
      </c>
      <c r="C105" s="106"/>
      <c r="D105" s="106"/>
    </row>
    <row r="106" s="89" customFormat="1" ht="18" customHeight="1" spans="1:4">
      <c r="A106" s="103">
        <v>2121502</v>
      </c>
      <c r="B106" s="108" t="s">
        <v>1300</v>
      </c>
      <c r="C106" s="106"/>
      <c r="D106" s="106"/>
    </row>
    <row r="107" s="89" customFormat="1" ht="18" customHeight="1" spans="1:4">
      <c r="A107" s="103">
        <v>2121599</v>
      </c>
      <c r="B107" s="108" t="s">
        <v>1301</v>
      </c>
      <c r="C107" s="106"/>
      <c r="D107" s="106"/>
    </row>
    <row r="108" s="89" customFormat="1" ht="18" customHeight="1" spans="1:4">
      <c r="A108" s="103">
        <v>21216</v>
      </c>
      <c r="B108" s="107" t="s">
        <v>1302</v>
      </c>
      <c r="C108" s="105">
        <f>SUM(C109:C111)</f>
        <v>0</v>
      </c>
      <c r="D108" s="105">
        <f>SUM(D109:D111)</f>
        <v>0</v>
      </c>
    </row>
    <row r="109" s="89" customFormat="1" ht="18" customHeight="1" spans="1:4">
      <c r="A109" s="103">
        <v>2121601</v>
      </c>
      <c r="B109" s="108" t="s">
        <v>1299</v>
      </c>
      <c r="C109" s="106"/>
      <c r="D109" s="106"/>
    </row>
    <row r="110" s="89" customFormat="1" ht="18" customHeight="1" spans="1:4">
      <c r="A110" s="103">
        <v>2121602</v>
      </c>
      <c r="B110" s="108" t="s">
        <v>1300</v>
      </c>
      <c r="C110" s="106"/>
      <c r="D110" s="106"/>
    </row>
    <row r="111" s="89" customFormat="1" ht="18" customHeight="1" spans="1:4">
      <c r="A111" s="103">
        <v>2121699</v>
      </c>
      <c r="B111" s="108" t="s">
        <v>1303</v>
      </c>
      <c r="C111" s="106"/>
      <c r="D111" s="106"/>
    </row>
    <row r="112" s="89" customFormat="1" ht="18" customHeight="1" spans="1:4">
      <c r="A112" s="103">
        <v>21217</v>
      </c>
      <c r="B112" s="107" t="s">
        <v>1304</v>
      </c>
      <c r="C112" s="105">
        <f>SUM(C113:C117)</f>
        <v>0</v>
      </c>
      <c r="D112" s="105">
        <f>SUM(D113:D117)</f>
        <v>0</v>
      </c>
    </row>
    <row r="113" s="89" customFormat="1" ht="18" customHeight="1" spans="1:4">
      <c r="A113" s="103">
        <v>2121701</v>
      </c>
      <c r="B113" s="108" t="s">
        <v>1305</v>
      </c>
      <c r="C113" s="106"/>
      <c r="D113" s="106"/>
    </row>
    <row r="114" s="89" customFormat="1" ht="18" customHeight="1" spans="1:4">
      <c r="A114" s="103">
        <v>2121702</v>
      </c>
      <c r="B114" s="108" t="s">
        <v>1306</v>
      </c>
      <c r="C114" s="106"/>
      <c r="D114" s="106"/>
    </row>
    <row r="115" s="89" customFormat="1" ht="18" customHeight="1" spans="1:4">
      <c r="A115" s="103">
        <v>2121703</v>
      </c>
      <c r="B115" s="108" t="s">
        <v>1307</v>
      </c>
      <c r="C115" s="106"/>
      <c r="D115" s="106"/>
    </row>
    <row r="116" s="89" customFormat="1" ht="18" customHeight="1" spans="1:4">
      <c r="A116" s="103">
        <v>2121704</v>
      </c>
      <c r="B116" s="108" t="s">
        <v>1308</v>
      </c>
      <c r="C116" s="106"/>
      <c r="D116" s="106"/>
    </row>
    <row r="117" s="89" customFormat="1" ht="18" customHeight="1" spans="1:4">
      <c r="A117" s="103">
        <v>2121799</v>
      </c>
      <c r="B117" s="108" t="s">
        <v>1309</v>
      </c>
      <c r="C117" s="106"/>
      <c r="D117" s="106"/>
    </row>
    <row r="118" s="89" customFormat="1" ht="18" customHeight="1" spans="1:4">
      <c r="A118" s="103">
        <v>21218</v>
      </c>
      <c r="B118" s="107" t="s">
        <v>1310</v>
      </c>
      <c r="C118" s="105">
        <f>SUM(C119:C120)</f>
        <v>0</v>
      </c>
      <c r="D118" s="105">
        <f>SUM(D119:D120)</f>
        <v>0</v>
      </c>
    </row>
    <row r="119" s="89" customFormat="1" ht="18" customHeight="1" spans="1:4">
      <c r="A119" s="103">
        <v>2121801</v>
      </c>
      <c r="B119" s="108" t="s">
        <v>1311</v>
      </c>
      <c r="C119" s="106"/>
      <c r="D119" s="106"/>
    </row>
    <row r="120" s="89" customFormat="1" ht="18" customHeight="1" spans="1:4">
      <c r="A120" s="103">
        <v>2121899</v>
      </c>
      <c r="B120" s="108" t="s">
        <v>1312</v>
      </c>
      <c r="C120" s="106"/>
      <c r="D120" s="106"/>
    </row>
    <row r="121" s="89" customFormat="1" ht="18" customHeight="1" spans="1:4">
      <c r="A121" s="103">
        <v>21219</v>
      </c>
      <c r="B121" s="107" t="s">
        <v>1313</v>
      </c>
      <c r="C121" s="105">
        <f>SUM(C122:C129)</f>
        <v>0</v>
      </c>
      <c r="D121" s="105">
        <f>SUM(D122:D129)</f>
        <v>0</v>
      </c>
    </row>
    <row r="122" s="89" customFormat="1" ht="18" customHeight="1" spans="1:4">
      <c r="A122" s="103">
        <v>2121901</v>
      </c>
      <c r="B122" s="108" t="s">
        <v>1299</v>
      </c>
      <c r="C122" s="106"/>
      <c r="D122" s="106"/>
    </row>
    <row r="123" s="89" customFormat="1" ht="18" customHeight="1" spans="1:4">
      <c r="A123" s="103">
        <v>2121902</v>
      </c>
      <c r="B123" s="108" t="s">
        <v>1300</v>
      </c>
      <c r="C123" s="106"/>
      <c r="D123" s="106"/>
    </row>
    <row r="124" s="89" customFormat="1" ht="18" customHeight="1" spans="1:4">
      <c r="A124" s="103">
        <v>2121903</v>
      </c>
      <c r="B124" s="108" t="s">
        <v>1314</v>
      </c>
      <c r="C124" s="106"/>
      <c r="D124" s="106"/>
    </row>
    <row r="125" s="89" customFormat="1" ht="18" customHeight="1" spans="1:4">
      <c r="A125" s="103">
        <v>2121904</v>
      </c>
      <c r="B125" s="108" t="s">
        <v>1315</v>
      </c>
      <c r="C125" s="106"/>
      <c r="D125" s="106"/>
    </row>
    <row r="126" s="89" customFormat="1" ht="18" customHeight="1" spans="1:4">
      <c r="A126" s="103">
        <v>2121905</v>
      </c>
      <c r="B126" s="108" t="s">
        <v>1316</v>
      </c>
      <c r="C126" s="106"/>
      <c r="D126" s="106"/>
    </row>
    <row r="127" s="89" customFormat="1" ht="18" customHeight="1" spans="1:4">
      <c r="A127" s="103">
        <v>2121906</v>
      </c>
      <c r="B127" s="108" t="s">
        <v>1317</v>
      </c>
      <c r="C127" s="106"/>
      <c r="D127" s="106"/>
    </row>
    <row r="128" s="89" customFormat="1" ht="18" customHeight="1" spans="1:4">
      <c r="A128" s="103">
        <v>2121907</v>
      </c>
      <c r="B128" s="108" t="s">
        <v>1318</v>
      </c>
      <c r="C128" s="106"/>
      <c r="D128" s="106"/>
    </row>
    <row r="129" s="89" customFormat="1" ht="18" customHeight="1" spans="1:4">
      <c r="A129" s="103">
        <v>2121999</v>
      </c>
      <c r="B129" s="108" t="s">
        <v>1319</v>
      </c>
      <c r="C129" s="106"/>
      <c r="D129" s="106"/>
    </row>
    <row r="130" s="89" customFormat="1" ht="18" customHeight="1" spans="1:4">
      <c r="A130" s="103">
        <v>21298</v>
      </c>
      <c r="B130" s="107" t="s">
        <v>1215</v>
      </c>
      <c r="C130" s="105">
        <f>SUM(C131:C132)</f>
        <v>0</v>
      </c>
      <c r="D130" s="105">
        <f>SUM(D131:D132)</f>
        <v>0</v>
      </c>
    </row>
    <row r="131" s="89" customFormat="1" ht="18" customHeight="1" spans="1:4">
      <c r="A131" s="103">
        <v>2129801</v>
      </c>
      <c r="B131" s="108" t="s">
        <v>1320</v>
      </c>
      <c r="C131" s="106"/>
      <c r="D131" s="106"/>
    </row>
    <row r="132" s="89" customFormat="1" ht="18" customHeight="1" spans="1:4">
      <c r="A132" s="103">
        <v>2129899</v>
      </c>
      <c r="B132" s="108" t="s">
        <v>1321</v>
      </c>
      <c r="C132" s="106"/>
      <c r="D132" s="106"/>
    </row>
    <row r="133" s="89" customFormat="1" ht="18" customHeight="1" spans="1:4">
      <c r="A133" s="103">
        <v>213</v>
      </c>
      <c r="B133" s="107" t="s">
        <v>757</v>
      </c>
      <c r="C133" s="105">
        <f>SUM(C134,C139,C144,C149,C152,C157,C161,C165,C168)</f>
        <v>0</v>
      </c>
      <c r="D133" s="105">
        <f>SUM(D134,D139,D144,D149,D152,D157,D161,D165,D168)</f>
        <v>0</v>
      </c>
    </row>
    <row r="134" s="89" customFormat="1" ht="18" customHeight="1" spans="1:4">
      <c r="A134" s="103">
        <v>21366</v>
      </c>
      <c r="B134" s="107" t="s">
        <v>1322</v>
      </c>
      <c r="C134" s="105">
        <f>SUM(C135:C138)</f>
        <v>0</v>
      </c>
      <c r="D134" s="105">
        <f>SUM(D135:D138)</f>
        <v>0</v>
      </c>
    </row>
    <row r="135" s="89" customFormat="1" ht="18" customHeight="1" spans="1:4">
      <c r="A135" s="103">
        <v>2136601</v>
      </c>
      <c r="B135" s="108" t="s">
        <v>1323</v>
      </c>
      <c r="C135" s="106"/>
      <c r="D135" s="106"/>
    </row>
    <row r="136" s="89" customFormat="1" ht="18" customHeight="1" spans="1:4">
      <c r="A136" s="103">
        <v>2136602</v>
      </c>
      <c r="B136" s="108" t="s">
        <v>1324</v>
      </c>
      <c r="C136" s="106"/>
      <c r="D136" s="106"/>
    </row>
    <row r="137" s="89" customFormat="1" ht="18" customHeight="1" spans="1:4">
      <c r="A137" s="103">
        <v>2136603</v>
      </c>
      <c r="B137" s="108" t="s">
        <v>1325</v>
      </c>
      <c r="C137" s="106"/>
      <c r="D137" s="106"/>
    </row>
    <row r="138" s="89" customFormat="1" ht="18" customHeight="1" spans="1:4">
      <c r="A138" s="103">
        <v>2136699</v>
      </c>
      <c r="B138" s="108" t="s">
        <v>1326</v>
      </c>
      <c r="C138" s="106"/>
      <c r="D138" s="106"/>
    </row>
    <row r="139" s="89" customFormat="1" ht="18" customHeight="1" spans="1:4">
      <c r="A139" s="103">
        <v>21367</v>
      </c>
      <c r="B139" s="107" t="s">
        <v>1327</v>
      </c>
      <c r="C139" s="105">
        <f>SUM(C140:C143)</f>
        <v>0</v>
      </c>
      <c r="D139" s="105">
        <f>SUM(D140:D143)</f>
        <v>0</v>
      </c>
    </row>
    <row r="140" s="89" customFormat="1" ht="18" customHeight="1" spans="1:4">
      <c r="A140" s="103">
        <v>2136701</v>
      </c>
      <c r="B140" s="108" t="s">
        <v>1323</v>
      </c>
      <c r="C140" s="106"/>
      <c r="D140" s="106"/>
    </row>
    <row r="141" s="89" customFormat="1" ht="18" customHeight="1" spans="1:4">
      <c r="A141" s="103">
        <v>2136702</v>
      </c>
      <c r="B141" s="108" t="s">
        <v>1324</v>
      </c>
      <c r="C141" s="106"/>
      <c r="D141" s="106"/>
    </row>
    <row r="142" s="89" customFormat="1" ht="18" customHeight="1" spans="1:4">
      <c r="A142" s="103">
        <v>2136703</v>
      </c>
      <c r="B142" s="108" t="s">
        <v>1328</v>
      </c>
      <c r="C142" s="106"/>
      <c r="D142" s="106"/>
    </row>
    <row r="143" s="89" customFormat="1" ht="18" customHeight="1" spans="1:4">
      <c r="A143" s="103">
        <v>2136799</v>
      </c>
      <c r="B143" s="108" t="s">
        <v>1329</v>
      </c>
      <c r="C143" s="106"/>
      <c r="D143" s="106"/>
    </row>
    <row r="144" s="89" customFormat="1" ht="18" customHeight="1" spans="1:4">
      <c r="A144" s="103">
        <v>21369</v>
      </c>
      <c r="B144" s="107" t="s">
        <v>1330</v>
      </c>
      <c r="C144" s="105">
        <f>SUM(C145:C148)</f>
        <v>0</v>
      </c>
      <c r="D144" s="105">
        <f>SUM(D145:D148)</f>
        <v>0</v>
      </c>
    </row>
    <row r="145" s="89" customFormat="1" ht="18" customHeight="1" spans="1:4">
      <c r="A145" s="103">
        <v>2136901</v>
      </c>
      <c r="B145" s="108" t="s">
        <v>820</v>
      </c>
      <c r="C145" s="106"/>
      <c r="D145" s="106"/>
    </row>
    <row r="146" s="89" customFormat="1" ht="18" customHeight="1" spans="1:4">
      <c r="A146" s="103">
        <v>2136902</v>
      </c>
      <c r="B146" s="108" t="s">
        <v>1331</v>
      </c>
      <c r="C146" s="106"/>
      <c r="D146" s="106"/>
    </row>
    <row r="147" s="89" customFormat="1" ht="18" customHeight="1" spans="1:4">
      <c r="A147" s="103">
        <v>2136903</v>
      </c>
      <c r="B147" s="108" t="s">
        <v>1332</v>
      </c>
      <c r="C147" s="106"/>
      <c r="D147" s="106"/>
    </row>
    <row r="148" s="89" customFormat="1" ht="18" customHeight="1" spans="1:4">
      <c r="A148" s="103">
        <v>2136999</v>
      </c>
      <c r="B148" s="108" t="s">
        <v>1333</v>
      </c>
      <c r="C148" s="106"/>
      <c r="D148" s="106"/>
    </row>
    <row r="149" s="89" customFormat="1" ht="18" customHeight="1" spans="1:4">
      <c r="A149" s="103">
        <v>21370</v>
      </c>
      <c r="B149" s="107" t="s">
        <v>1334</v>
      </c>
      <c r="C149" s="105">
        <f>SUM(C150:C151)</f>
        <v>0</v>
      </c>
      <c r="D149" s="105">
        <f>SUM(D150:D151)</f>
        <v>0</v>
      </c>
    </row>
    <row r="150" s="89" customFormat="1" ht="18" customHeight="1" spans="1:4">
      <c r="A150" s="103">
        <v>2137001</v>
      </c>
      <c r="B150" s="108" t="s">
        <v>1335</v>
      </c>
      <c r="C150" s="106"/>
      <c r="D150" s="106"/>
    </row>
    <row r="151" s="89" customFormat="1" ht="18" customHeight="1" spans="1:4">
      <c r="A151" s="103">
        <v>2137099</v>
      </c>
      <c r="B151" s="108" t="s">
        <v>1336</v>
      </c>
      <c r="C151" s="106"/>
      <c r="D151" s="106"/>
    </row>
    <row r="152" s="89" customFormat="1" ht="18" customHeight="1" spans="1:4">
      <c r="A152" s="103">
        <v>21371</v>
      </c>
      <c r="B152" s="107" t="s">
        <v>1337</v>
      </c>
      <c r="C152" s="105">
        <f>SUM(C153:C156)</f>
        <v>0</v>
      </c>
      <c r="D152" s="105">
        <f>SUM(D153:D156)</f>
        <v>0</v>
      </c>
    </row>
    <row r="153" s="89" customFormat="1" ht="18" customHeight="1" spans="1:4">
      <c r="A153" s="103">
        <v>2137101</v>
      </c>
      <c r="B153" s="108" t="s">
        <v>1338</v>
      </c>
      <c r="C153" s="106"/>
      <c r="D153" s="106"/>
    </row>
    <row r="154" s="89" customFormat="1" ht="18" customHeight="1" spans="1:4">
      <c r="A154" s="103">
        <v>2137102</v>
      </c>
      <c r="B154" s="108" t="s">
        <v>1339</v>
      </c>
      <c r="C154" s="106"/>
      <c r="D154" s="106"/>
    </row>
    <row r="155" s="89" customFormat="1" ht="18" customHeight="1" spans="1:4">
      <c r="A155" s="103">
        <v>2137103</v>
      </c>
      <c r="B155" s="108" t="s">
        <v>1340</v>
      </c>
      <c r="C155" s="106"/>
      <c r="D155" s="106"/>
    </row>
    <row r="156" s="89" customFormat="1" ht="18" customHeight="1" spans="1:4">
      <c r="A156" s="103">
        <v>2137199</v>
      </c>
      <c r="B156" s="108" t="s">
        <v>1341</v>
      </c>
      <c r="C156" s="106"/>
      <c r="D156" s="106"/>
    </row>
    <row r="157" s="89" customFormat="1" ht="18" customHeight="1" spans="1:4">
      <c r="A157" s="103">
        <v>21372</v>
      </c>
      <c r="B157" s="107" t="s">
        <v>1342</v>
      </c>
      <c r="C157" s="105">
        <f>SUM(C158:C160)</f>
        <v>0</v>
      </c>
      <c r="D157" s="105">
        <f>SUM(D158:D160)</f>
        <v>0</v>
      </c>
    </row>
    <row r="158" s="89" customFormat="1" ht="18" customHeight="1" spans="1:4">
      <c r="A158" s="103">
        <v>2137201</v>
      </c>
      <c r="B158" s="108" t="s">
        <v>1343</v>
      </c>
      <c r="C158" s="106"/>
      <c r="D158" s="106"/>
    </row>
    <row r="159" s="89" customFormat="1" ht="18" customHeight="1" spans="1:4">
      <c r="A159" s="103">
        <v>2137202</v>
      </c>
      <c r="B159" s="108" t="s">
        <v>1323</v>
      </c>
      <c r="C159" s="106"/>
      <c r="D159" s="106"/>
    </row>
    <row r="160" s="89" customFormat="1" ht="18" customHeight="1" spans="1:4">
      <c r="A160" s="103">
        <v>2137299</v>
      </c>
      <c r="B160" s="108" t="s">
        <v>1344</v>
      </c>
      <c r="C160" s="106"/>
      <c r="D160" s="106"/>
    </row>
    <row r="161" s="89" customFormat="1" ht="18" customHeight="1" spans="1:4">
      <c r="A161" s="103">
        <v>21373</v>
      </c>
      <c r="B161" s="107" t="s">
        <v>1345</v>
      </c>
      <c r="C161" s="105">
        <f>SUM(C162:C164)</f>
        <v>0</v>
      </c>
      <c r="D161" s="105">
        <f>SUM(D162:D164)</f>
        <v>0</v>
      </c>
    </row>
    <row r="162" s="89" customFormat="1" ht="18" customHeight="1" spans="1:4">
      <c r="A162" s="103">
        <v>2137301</v>
      </c>
      <c r="B162" s="108" t="s">
        <v>1343</v>
      </c>
      <c r="C162" s="106"/>
      <c r="D162" s="106"/>
    </row>
    <row r="163" s="89" customFormat="1" ht="18" customHeight="1" spans="1:4">
      <c r="A163" s="103">
        <v>2137302</v>
      </c>
      <c r="B163" s="108" t="s">
        <v>1323</v>
      </c>
      <c r="C163" s="106"/>
      <c r="D163" s="106"/>
    </row>
    <row r="164" s="89" customFormat="1" ht="18" customHeight="1" spans="1:4">
      <c r="A164" s="103">
        <v>2137399</v>
      </c>
      <c r="B164" s="108" t="s">
        <v>1346</v>
      </c>
      <c r="C164" s="106"/>
      <c r="D164" s="106"/>
    </row>
    <row r="165" s="89" customFormat="1" ht="18" customHeight="1" spans="1:4">
      <c r="A165" s="103">
        <v>21374</v>
      </c>
      <c r="B165" s="107" t="s">
        <v>1347</v>
      </c>
      <c r="C165" s="105">
        <f>SUM(C166:C167)</f>
        <v>0</v>
      </c>
      <c r="D165" s="105">
        <f>SUM(D166:D167)</f>
        <v>0</v>
      </c>
    </row>
    <row r="166" s="89" customFormat="1" ht="18" customHeight="1" spans="1:4">
      <c r="A166" s="103">
        <v>2137401</v>
      </c>
      <c r="B166" s="108" t="s">
        <v>1323</v>
      </c>
      <c r="C166" s="106"/>
      <c r="D166" s="106"/>
    </row>
    <row r="167" s="89" customFormat="1" ht="18" customHeight="1" spans="1:4">
      <c r="A167" s="103">
        <v>2137499</v>
      </c>
      <c r="B167" s="108" t="s">
        <v>1348</v>
      </c>
      <c r="C167" s="106"/>
      <c r="D167" s="106"/>
    </row>
    <row r="168" s="89" customFormat="1" ht="18" customHeight="1" spans="1:4">
      <c r="A168" s="103">
        <v>21398</v>
      </c>
      <c r="B168" s="107" t="s">
        <v>1215</v>
      </c>
      <c r="C168" s="105">
        <f>SUM(C169:C171)</f>
        <v>0</v>
      </c>
      <c r="D168" s="105">
        <f>SUM(D169:D171)</f>
        <v>0</v>
      </c>
    </row>
    <row r="169" s="89" customFormat="1" ht="18" customHeight="1" spans="1:4">
      <c r="A169" s="103">
        <v>2139801</v>
      </c>
      <c r="B169" s="108" t="s">
        <v>1349</v>
      </c>
      <c r="C169" s="106"/>
      <c r="D169" s="106"/>
    </row>
    <row r="170" s="89" customFormat="1" ht="18" customHeight="1" spans="1:4">
      <c r="A170" s="103">
        <v>2139802</v>
      </c>
      <c r="B170" s="108" t="s">
        <v>1350</v>
      </c>
      <c r="C170" s="106"/>
      <c r="D170" s="106"/>
    </row>
    <row r="171" s="89" customFormat="1" ht="18" customHeight="1" spans="1:4">
      <c r="A171" s="103">
        <v>2139899</v>
      </c>
      <c r="B171" s="108" t="s">
        <v>1351</v>
      </c>
      <c r="C171" s="106"/>
      <c r="D171" s="106"/>
    </row>
    <row r="172" s="89" customFormat="1" ht="18" customHeight="1" spans="1:4">
      <c r="A172" s="103">
        <v>214</v>
      </c>
      <c r="B172" s="107" t="s">
        <v>849</v>
      </c>
      <c r="C172" s="105">
        <f>SUM(C173,C178,C183,C192,C199,C209,C212,C215,C216)</f>
        <v>0</v>
      </c>
      <c r="D172" s="105">
        <f>SUM(D173,D178,D183,D192,D199,D209,D212,D215,D216)</f>
        <v>0</v>
      </c>
    </row>
    <row r="173" s="89" customFormat="1" ht="18" customHeight="1" spans="1:4">
      <c r="A173" s="103">
        <v>21460</v>
      </c>
      <c r="B173" s="107" t="s">
        <v>1352</v>
      </c>
      <c r="C173" s="105">
        <f>SUM(C174:C177)</f>
        <v>0</v>
      </c>
      <c r="D173" s="105">
        <f>SUM(D174:D177)</f>
        <v>0</v>
      </c>
    </row>
    <row r="174" s="89" customFormat="1" ht="18" customHeight="1" spans="1:4">
      <c r="A174" s="103">
        <v>2146001</v>
      </c>
      <c r="B174" s="108" t="s">
        <v>851</v>
      </c>
      <c r="C174" s="106"/>
      <c r="D174" s="106"/>
    </row>
    <row r="175" s="89" customFormat="1" ht="18" customHeight="1" spans="1:4">
      <c r="A175" s="103">
        <v>2146002</v>
      </c>
      <c r="B175" s="108" t="s">
        <v>852</v>
      </c>
      <c r="C175" s="106"/>
      <c r="D175" s="106"/>
    </row>
    <row r="176" s="89" customFormat="1" ht="18" customHeight="1" spans="1:4">
      <c r="A176" s="103">
        <v>2146003</v>
      </c>
      <c r="B176" s="108" t="s">
        <v>1353</v>
      </c>
      <c r="C176" s="106"/>
      <c r="D176" s="106"/>
    </row>
    <row r="177" s="89" customFormat="1" ht="18" customHeight="1" spans="1:4">
      <c r="A177" s="103">
        <v>2146099</v>
      </c>
      <c r="B177" s="108" t="s">
        <v>1354</v>
      </c>
      <c r="C177" s="106"/>
      <c r="D177" s="106"/>
    </row>
    <row r="178" s="89" customFormat="1" ht="18" customHeight="1" spans="1:4">
      <c r="A178" s="103">
        <v>21462</v>
      </c>
      <c r="B178" s="107" t="s">
        <v>1355</v>
      </c>
      <c r="C178" s="105">
        <f>SUM(C179:C182)</f>
        <v>0</v>
      </c>
      <c r="D178" s="105">
        <f>SUM(D179:D182)</f>
        <v>0</v>
      </c>
    </row>
    <row r="179" s="89" customFormat="1" ht="18" customHeight="1" spans="1:4">
      <c r="A179" s="103">
        <v>2146201</v>
      </c>
      <c r="B179" s="108" t="s">
        <v>1353</v>
      </c>
      <c r="C179" s="106"/>
      <c r="D179" s="106"/>
    </row>
    <row r="180" s="89" customFormat="1" ht="18" customHeight="1" spans="1:4">
      <c r="A180" s="103">
        <v>2146202</v>
      </c>
      <c r="B180" s="108" t="s">
        <v>1356</v>
      </c>
      <c r="C180" s="106"/>
      <c r="D180" s="106"/>
    </row>
    <row r="181" s="89" customFormat="1" ht="18" customHeight="1" spans="1:4">
      <c r="A181" s="103">
        <v>2146203</v>
      </c>
      <c r="B181" s="108" t="s">
        <v>1357</v>
      </c>
      <c r="C181" s="106"/>
      <c r="D181" s="106"/>
    </row>
    <row r="182" s="89" customFormat="1" ht="18" customHeight="1" spans="1:4">
      <c r="A182" s="103">
        <v>2146299</v>
      </c>
      <c r="B182" s="108" t="s">
        <v>1358</v>
      </c>
      <c r="C182" s="106"/>
      <c r="D182" s="106"/>
    </row>
    <row r="183" s="89" customFormat="1" ht="18" customHeight="1" spans="1:4">
      <c r="A183" s="103">
        <v>21464</v>
      </c>
      <c r="B183" s="107" t="s">
        <v>1359</v>
      </c>
      <c r="C183" s="105">
        <f>SUM(C184:C191)</f>
        <v>0</v>
      </c>
      <c r="D183" s="105">
        <f>SUM(D184:D191)</f>
        <v>0</v>
      </c>
    </row>
    <row r="184" s="89" customFormat="1" ht="18" customHeight="1" spans="1:4">
      <c r="A184" s="103">
        <v>2146401</v>
      </c>
      <c r="B184" s="108" t="s">
        <v>1360</v>
      </c>
      <c r="C184" s="106"/>
      <c r="D184" s="106"/>
    </row>
    <row r="185" s="89" customFormat="1" ht="18" customHeight="1" spans="1:4">
      <c r="A185" s="103">
        <v>2146402</v>
      </c>
      <c r="B185" s="108" t="s">
        <v>1361</v>
      </c>
      <c r="C185" s="106"/>
      <c r="D185" s="106"/>
    </row>
    <row r="186" s="89" customFormat="1" ht="18" customHeight="1" spans="1:4">
      <c r="A186" s="103">
        <v>2146403</v>
      </c>
      <c r="B186" s="108" t="s">
        <v>1362</v>
      </c>
      <c r="C186" s="106"/>
      <c r="D186" s="106"/>
    </row>
    <row r="187" s="89" customFormat="1" ht="18" customHeight="1" spans="1:4">
      <c r="A187" s="103">
        <v>2146404</v>
      </c>
      <c r="B187" s="108" t="s">
        <v>1363</v>
      </c>
      <c r="C187" s="106"/>
      <c r="D187" s="106"/>
    </row>
    <row r="188" s="89" customFormat="1" ht="18" customHeight="1" spans="1:4">
      <c r="A188" s="103">
        <v>2146405</v>
      </c>
      <c r="B188" s="108" t="s">
        <v>1364</v>
      </c>
      <c r="C188" s="106"/>
      <c r="D188" s="106"/>
    </row>
    <row r="189" s="89" customFormat="1" ht="18" customHeight="1" spans="1:4">
      <c r="A189" s="103">
        <v>2146406</v>
      </c>
      <c r="B189" s="108" t="s">
        <v>1365</v>
      </c>
      <c r="C189" s="106"/>
      <c r="D189" s="106"/>
    </row>
    <row r="190" s="89" customFormat="1" ht="18" customHeight="1" spans="1:4">
      <c r="A190" s="103">
        <v>2146407</v>
      </c>
      <c r="B190" s="108" t="s">
        <v>1366</v>
      </c>
      <c r="C190" s="106"/>
      <c r="D190" s="106"/>
    </row>
    <row r="191" s="89" customFormat="1" ht="18" customHeight="1" spans="1:4">
      <c r="A191" s="103">
        <v>2146499</v>
      </c>
      <c r="B191" s="108" t="s">
        <v>1367</v>
      </c>
      <c r="C191" s="106"/>
      <c r="D191" s="106"/>
    </row>
    <row r="192" s="89" customFormat="1" ht="18" customHeight="1" spans="1:4">
      <c r="A192" s="103">
        <v>21468</v>
      </c>
      <c r="B192" s="107" t="s">
        <v>1368</v>
      </c>
      <c r="C192" s="105">
        <f>SUM(C193:C198)</f>
        <v>0</v>
      </c>
      <c r="D192" s="105">
        <f>SUM(D193:D198)</f>
        <v>0</v>
      </c>
    </row>
    <row r="193" s="89" customFormat="1" ht="18" customHeight="1" spans="1:4">
      <c r="A193" s="103">
        <v>2146801</v>
      </c>
      <c r="B193" s="108" t="s">
        <v>1369</v>
      </c>
      <c r="C193" s="106"/>
      <c r="D193" s="106"/>
    </row>
    <row r="194" s="89" customFormat="1" ht="18" customHeight="1" spans="1:4">
      <c r="A194" s="103">
        <v>2146802</v>
      </c>
      <c r="B194" s="108" t="s">
        <v>1370</v>
      </c>
      <c r="C194" s="106"/>
      <c r="D194" s="106"/>
    </row>
    <row r="195" s="89" customFormat="1" ht="18" customHeight="1" spans="1:4">
      <c r="A195" s="103">
        <v>2146803</v>
      </c>
      <c r="B195" s="108" t="s">
        <v>1371</v>
      </c>
      <c r="C195" s="106"/>
      <c r="D195" s="106"/>
    </row>
    <row r="196" s="89" customFormat="1" ht="18" customHeight="1" spans="1:4">
      <c r="A196" s="103">
        <v>2146804</v>
      </c>
      <c r="B196" s="108" t="s">
        <v>1372</v>
      </c>
      <c r="C196" s="106"/>
      <c r="D196" s="106"/>
    </row>
    <row r="197" s="89" customFormat="1" ht="18" customHeight="1" spans="1:4">
      <c r="A197" s="103">
        <v>2146805</v>
      </c>
      <c r="B197" s="108" t="s">
        <v>1373</v>
      </c>
      <c r="C197" s="106"/>
      <c r="D197" s="106"/>
    </row>
    <row r="198" s="89" customFormat="1" ht="18" customHeight="1" spans="1:4">
      <c r="A198" s="103">
        <v>2146899</v>
      </c>
      <c r="B198" s="108" t="s">
        <v>1374</v>
      </c>
      <c r="C198" s="106"/>
      <c r="D198" s="106"/>
    </row>
    <row r="199" s="89" customFormat="1" ht="18" customHeight="1" spans="1:4">
      <c r="A199" s="103">
        <v>21469</v>
      </c>
      <c r="B199" s="107" t="s">
        <v>1375</v>
      </c>
      <c r="C199" s="105">
        <f>SUM(C200:C208)</f>
        <v>0</v>
      </c>
      <c r="D199" s="105">
        <f>SUM(D200:D208)</f>
        <v>0</v>
      </c>
    </row>
    <row r="200" s="89" customFormat="1" ht="18" customHeight="1" spans="1:4">
      <c r="A200" s="103">
        <v>2146901</v>
      </c>
      <c r="B200" s="108" t="s">
        <v>1376</v>
      </c>
      <c r="C200" s="106"/>
      <c r="D200" s="106"/>
    </row>
    <row r="201" ht="18" customHeight="1" spans="1:4">
      <c r="A201" s="103">
        <v>2146902</v>
      </c>
      <c r="B201" s="108" t="s">
        <v>877</v>
      </c>
      <c r="C201" s="106"/>
      <c r="D201" s="106"/>
    </row>
    <row r="202" ht="18" customHeight="1" spans="1:4">
      <c r="A202" s="103">
        <v>2146903</v>
      </c>
      <c r="B202" s="108" t="s">
        <v>1377</v>
      </c>
      <c r="C202" s="106"/>
      <c r="D202" s="106"/>
    </row>
    <row r="203" ht="18" customHeight="1" spans="1:4">
      <c r="A203" s="103">
        <v>2146904</v>
      </c>
      <c r="B203" s="108" t="s">
        <v>1378</v>
      </c>
      <c r="C203" s="106"/>
      <c r="D203" s="106"/>
    </row>
    <row r="204" ht="18" customHeight="1" spans="1:4">
      <c r="A204" s="103">
        <v>2146906</v>
      </c>
      <c r="B204" s="108" t="s">
        <v>1379</v>
      </c>
      <c r="C204" s="106"/>
      <c r="D204" s="106"/>
    </row>
    <row r="205" ht="18" customHeight="1" spans="1:4">
      <c r="A205" s="103">
        <v>2146907</v>
      </c>
      <c r="B205" s="108" t="s">
        <v>1380</v>
      </c>
      <c r="C205" s="106"/>
      <c r="D205" s="106"/>
    </row>
    <row r="206" ht="18" customHeight="1" spans="1:4">
      <c r="A206" s="103">
        <v>2146908</v>
      </c>
      <c r="B206" s="108" t="s">
        <v>1381</v>
      </c>
      <c r="C206" s="106"/>
      <c r="D206" s="106"/>
    </row>
    <row r="207" ht="18" customHeight="1" spans="1:4">
      <c r="A207" s="103">
        <v>2146909</v>
      </c>
      <c r="B207" s="108" t="s">
        <v>1382</v>
      </c>
      <c r="C207" s="106"/>
      <c r="D207" s="106"/>
    </row>
    <row r="208" ht="18" customHeight="1" spans="1:4">
      <c r="A208" s="103">
        <v>2146999</v>
      </c>
      <c r="B208" s="108" t="s">
        <v>1383</v>
      </c>
      <c r="C208" s="106"/>
      <c r="D208" s="106"/>
    </row>
    <row r="209" ht="18" customHeight="1" spans="1:4">
      <c r="A209" s="103">
        <v>21470</v>
      </c>
      <c r="B209" s="107" t="s">
        <v>1384</v>
      </c>
      <c r="C209" s="105">
        <f>SUM(C210:C211)</f>
        <v>0</v>
      </c>
      <c r="D209" s="105">
        <f>SUM(D210:D211)</f>
        <v>0</v>
      </c>
    </row>
    <row r="210" ht="18" customHeight="1" spans="1:4">
      <c r="A210" s="103">
        <v>2147001</v>
      </c>
      <c r="B210" s="108" t="s">
        <v>1385</v>
      </c>
      <c r="C210" s="106"/>
      <c r="D210" s="106"/>
    </row>
    <row r="211" ht="18" customHeight="1" spans="1:4">
      <c r="A211" s="103">
        <v>2147099</v>
      </c>
      <c r="B211" s="108" t="s">
        <v>1386</v>
      </c>
      <c r="C211" s="106"/>
      <c r="D211" s="106"/>
    </row>
    <row r="212" ht="18" customHeight="1" spans="1:4">
      <c r="A212" s="103">
        <v>21471</v>
      </c>
      <c r="B212" s="107" t="s">
        <v>1387</v>
      </c>
      <c r="C212" s="105">
        <f>SUM(C213:C214)</f>
        <v>0</v>
      </c>
      <c r="D212" s="105">
        <f>SUM(D213:D214)</f>
        <v>0</v>
      </c>
    </row>
    <row r="213" ht="18" customHeight="1" spans="1:4">
      <c r="A213" s="103">
        <v>2147101</v>
      </c>
      <c r="B213" s="108" t="s">
        <v>1385</v>
      </c>
      <c r="C213" s="106"/>
      <c r="D213" s="106"/>
    </row>
    <row r="214" ht="18" customHeight="1" spans="1:4">
      <c r="A214" s="103">
        <v>2147199</v>
      </c>
      <c r="B214" s="108" t="s">
        <v>1388</v>
      </c>
      <c r="C214" s="106"/>
      <c r="D214" s="106"/>
    </row>
    <row r="215" ht="18" customHeight="1" spans="1:4">
      <c r="A215" s="103">
        <v>21472</v>
      </c>
      <c r="B215" s="107" t="s">
        <v>1389</v>
      </c>
      <c r="C215" s="106"/>
      <c r="D215" s="106"/>
    </row>
    <row r="216" ht="18" customHeight="1" spans="1:4">
      <c r="A216" s="103">
        <v>21498</v>
      </c>
      <c r="B216" s="107" t="s">
        <v>1215</v>
      </c>
      <c r="C216" s="105">
        <f>SUM(C217:C221)</f>
        <v>0</v>
      </c>
      <c r="D216" s="105">
        <f>SUM(D217:D221)</f>
        <v>0</v>
      </c>
    </row>
    <row r="217" ht="18" customHeight="1" spans="1:4">
      <c r="A217" s="103">
        <v>2149801</v>
      </c>
      <c r="B217" s="108" t="s">
        <v>1390</v>
      </c>
      <c r="C217" s="106"/>
      <c r="D217" s="106"/>
    </row>
    <row r="218" ht="18" customHeight="1" spans="1:4">
      <c r="A218" s="103">
        <v>2149802</v>
      </c>
      <c r="B218" s="108" t="s">
        <v>1391</v>
      </c>
      <c r="C218" s="106"/>
      <c r="D218" s="106"/>
    </row>
    <row r="219" ht="18" customHeight="1" spans="1:4">
      <c r="A219" s="103">
        <v>2149803</v>
      </c>
      <c r="B219" s="108" t="s">
        <v>1392</v>
      </c>
      <c r="C219" s="106"/>
      <c r="D219" s="106"/>
    </row>
    <row r="220" ht="18" customHeight="1" spans="1:4">
      <c r="A220" s="103">
        <v>2149804</v>
      </c>
      <c r="B220" s="108" t="s">
        <v>1393</v>
      </c>
      <c r="C220" s="106"/>
      <c r="D220" s="106"/>
    </row>
    <row r="221" ht="18" customHeight="1" spans="1:4">
      <c r="A221" s="103">
        <v>2149899</v>
      </c>
      <c r="B221" s="108" t="s">
        <v>1394</v>
      </c>
      <c r="C221" s="106"/>
      <c r="D221" s="106"/>
    </row>
    <row r="222" ht="18" customHeight="1" spans="1:4">
      <c r="A222" s="103">
        <v>215</v>
      </c>
      <c r="B222" s="107" t="s">
        <v>888</v>
      </c>
      <c r="C222" s="105">
        <f>C223+C227</f>
        <v>0</v>
      </c>
      <c r="D222" s="105">
        <f>D223+D227</f>
        <v>0</v>
      </c>
    </row>
    <row r="223" ht="18" customHeight="1" spans="1:4">
      <c r="A223" s="103">
        <v>21562</v>
      </c>
      <c r="B223" s="107" t="s">
        <v>1395</v>
      </c>
      <c r="C223" s="105">
        <f>SUM(C224:C226)</f>
        <v>0</v>
      </c>
      <c r="D223" s="105">
        <f>SUM(D224:D226)</f>
        <v>0</v>
      </c>
    </row>
    <row r="224" ht="18" customHeight="1" spans="1:4">
      <c r="A224" s="103">
        <v>2156201</v>
      </c>
      <c r="B224" s="108" t="s">
        <v>1396</v>
      </c>
      <c r="C224" s="106"/>
      <c r="D224" s="106"/>
    </row>
    <row r="225" ht="18" customHeight="1" spans="1:4">
      <c r="A225" s="103">
        <v>2156202</v>
      </c>
      <c r="B225" s="108" t="s">
        <v>1397</v>
      </c>
      <c r="C225" s="106"/>
      <c r="D225" s="106"/>
    </row>
    <row r="226" ht="18" customHeight="1" spans="1:4">
      <c r="A226" s="103">
        <v>2156299</v>
      </c>
      <c r="B226" s="108" t="s">
        <v>1398</v>
      </c>
      <c r="C226" s="106"/>
      <c r="D226" s="106"/>
    </row>
    <row r="227" ht="18" customHeight="1" spans="1:4">
      <c r="A227" s="103">
        <v>21598</v>
      </c>
      <c r="B227" s="107" t="s">
        <v>1215</v>
      </c>
      <c r="C227" s="105">
        <f>SUM(C228:C231)</f>
        <v>0</v>
      </c>
      <c r="D227" s="105">
        <f>SUM(D228:D231)</f>
        <v>0</v>
      </c>
    </row>
    <row r="228" ht="18" customHeight="1" spans="1:4">
      <c r="A228" s="103">
        <v>2159801</v>
      </c>
      <c r="B228" s="108" t="s">
        <v>1399</v>
      </c>
      <c r="C228" s="106"/>
      <c r="D228" s="106"/>
    </row>
    <row r="229" ht="18" customHeight="1" spans="1:4">
      <c r="A229" s="103">
        <v>2159802</v>
      </c>
      <c r="B229" s="108" t="s">
        <v>1400</v>
      </c>
      <c r="C229" s="106"/>
      <c r="D229" s="106"/>
    </row>
    <row r="230" ht="18" customHeight="1" spans="1:4">
      <c r="A230" s="103">
        <v>2159803</v>
      </c>
      <c r="B230" s="108" t="s">
        <v>1401</v>
      </c>
      <c r="C230" s="106"/>
      <c r="D230" s="106"/>
    </row>
    <row r="231" ht="18" customHeight="1" spans="1:4">
      <c r="A231" s="103">
        <v>2159899</v>
      </c>
      <c r="B231" s="108" t="s">
        <v>1402</v>
      </c>
      <c r="C231" s="106"/>
      <c r="D231" s="106"/>
    </row>
    <row r="232" ht="18" customHeight="1" spans="1:4">
      <c r="A232" s="103">
        <v>217</v>
      </c>
      <c r="B232" s="107" t="s">
        <v>946</v>
      </c>
      <c r="C232" s="105">
        <f>C233</f>
        <v>0</v>
      </c>
      <c r="D232" s="105">
        <f>D233</f>
        <v>0</v>
      </c>
    </row>
    <row r="233" ht="18" customHeight="1" spans="1:4">
      <c r="A233" s="103">
        <v>21704</v>
      </c>
      <c r="B233" s="107" t="s">
        <v>966</v>
      </c>
      <c r="C233" s="105">
        <f>SUM(C234:C235)</f>
        <v>0</v>
      </c>
      <c r="D233" s="105">
        <f>SUM(D234:D235)</f>
        <v>0</v>
      </c>
    </row>
    <row r="234" ht="18" customHeight="1" spans="1:4">
      <c r="A234" s="103">
        <v>2170402</v>
      </c>
      <c r="B234" s="108" t="s">
        <v>1403</v>
      </c>
      <c r="C234" s="106"/>
      <c r="D234" s="106"/>
    </row>
    <row r="235" ht="18" customHeight="1" spans="1:4">
      <c r="A235" s="103">
        <v>2170403</v>
      </c>
      <c r="B235" s="108" t="s">
        <v>1404</v>
      </c>
      <c r="C235" s="106"/>
      <c r="D235" s="106"/>
    </row>
    <row r="236" customHeight="1" spans="1:4">
      <c r="A236" s="103">
        <v>220</v>
      </c>
      <c r="B236" s="107" t="s">
        <v>981</v>
      </c>
      <c r="C236" s="105">
        <f>C237</f>
        <v>0</v>
      </c>
      <c r="D236" s="105">
        <f>D237</f>
        <v>0</v>
      </c>
    </row>
    <row r="237" customHeight="1" spans="1:4">
      <c r="A237" s="103">
        <v>22006</v>
      </c>
      <c r="B237" s="107" t="s">
        <v>1405</v>
      </c>
      <c r="C237" s="105">
        <f>SUM(C238:C239)</f>
        <v>0</v>
      </c>
      <c r="D237" s="105">
        <f>SUM(D238:D239)</f>
        <v>0</v>
      </c>
    </row>
    <row r="238" customHeight="1" spans="1:4">
      <c r="A238" s="103">
        <v>2200601</v>
      </c>
      <c r="B238" s="108" t="s">
        <v>1406</v>
      </c>
      <c r="C238" s="106"/>
      <c r="D238" s="106"/>
    </row>
    <row r="239" customHeight="1" spans="1:4">
      <c r="A239" s="103">
        <v>2200602</v>
      </c>
      <c r="B239" s="108" t="s">
        <v>1407</v>
      </c>
      <c r="C239" s="106"/>
      <c r="D239" s="106"/>
    </row>
    <row r="240" customHeight="1" spans="1:4">
      <c r="A240" s="103">
        <v>221</v>
      </c>
      <c r="B240" s="107" t="s">
        <v>1019</v>
      </c>
      <c r="C240" s="105">
        <f>C241</f>
        <v>0</v>
      </c>
      <c r="D240" s="105">
        <f>D241</f>
        <v>0</v>
      </c>
    </row>
    <row r="241" customHeight="1" spans="1:4">
      <c r="A241" s="103">
        <v>22198</v>
      </c>
      <c r="B241" s="107" t="s">
        <v>1215</v>
      </c>
      <c r="C241" s="105">
        <f>SUM(C242:C243)</f>
        <v>0</v>
      </c>
      <c r="D241" s="105">
        <f>SUM(D242:D243)</f>
        <v>0</v>
      </c>
    </row>
    <row r="242" customHeight="1" spans="1:4">
      <c r="A242" s="103">
        <v>2219801</v>
      </c>
      <c r="B242" s="108" t="s">
        <v>1030</v>
      </c>
      <c r="C242" s="106"/>
      <c r="D242" s="106"/>
    </row>
    <row r="243" customHeight="1" spans="1:4">
      <c r="A243" s="103">
        <v>2219899</v>
      </c>
      <c r="B243" s="108" t="s">
        <v>1408</v>
      </c>
      <c r="C243" s="106"/>
      <c r="D243" s="106"/>
    </row>
    <row r="244" customHeight="1" spans="1:4">
      <c r="A244" s="103">
        <v>222</v>
      </c>
      <c r="B244" s="107" t="s">
        <v>1040</v>
      </c>
      <c r="C244" s="105">
        <f>C245</f>
        <v>0</v>
      </c>
      <c r="D244" s="105">
        <f>D245</f>
        <v>0</v>
      </c>
    </row>
    <row r="245" customHeight="1" spans="1:4">
      <c r="A245" s="103">
        <v>22298</v>
      </c>
      <c r="B245" s="107" t="s">
        <v>1215</v>
      </c>
      <c r="C245" s="105">
        <f>SUM(C246:C247)</f>
        <v>0</v>
      </c>
      <c r="D245" s="105">
        <f>SUM(D246:D247)</f>
        <v>0</v>
      </c>
    </row>
    <row r="246" customHeight="1" spans="1:4">
      <c r="A246" s="103">
        <v>2229801</v>
      </c>
      <c r="B246" s="108" t="s">
        <v>1051</v>
      </c>
      <c r="C246" s="106"/>
      <c r="D246" s="106"/>
    </row>
    <row r="247" customHeight="1" spans="1:4">
      <c r="A247" s="103">
        <v>2229899</v>
      </c>
      <c r="B247" s="108" t="s">
        <v>1409</v>
      </c>
      <c r="C247" s="106"/>
      <c r="D247" s="106"/>
    </row>
    <row r="248" customHeight="1" spans="1:4">
      <c r="A248" s="103">
        <v>224</v>
      </c>
      <c r="B248" s="107" t="s">
        <v>1081</v>
      </c>
      <c r="C248" s="105">
        <f>C249</f>
        <v>0</v>
      </c>
      <c r="D248" s="105">
        <f>D249</f>
        <v>0</v>
      </c>
    </row>
    <row r="249" customHeight="1" spans="1:4">
      <c r="A249" s="103">
        <v>22498</v>
      </c>
      <c r="B249" s="107" t="s">
        <v>1410</v>
      </c>
      <c r="C249" s="105">
        <f>SUM(C250:C252)</f>
        <v>0</v>
      </c>
      <c r="D249" s="105">
        <f>SUM(D250:D252)</f>
        <v>0</v>
      </c>
    </row>
    <row r="250" customHeight="1" spans="1:4">
      <c r="A250" s="103">
        <v>2249801</v>
      </c>
      <c r="B250" s="108" t="s">
        <v>1411</v>
      </c>
      <c r="C250" s="106"/>
      <c r="D250" s="106"/>
    </row>
    <row r="251" customHeight="1" spans="1:4">
      <c r="A251" s="103">
        <v>2249802</v>
      </c>
      <c r="B251" s="108" t="s">
        <v>1412</v>
      </c>
      <c r="C251" s="106"/>
      <c r="D251" s="106"/>
    </row>
    <row r="252" customHeight="1" spans="1:4">
      <c r="A252" s="103">
        <v>2249899</v>
      </c>
      <c r="B252" s="108" t="s">
        <v>1413</v>
      </c>
      <c r="C252" s="106"/>
      <c r="D252" s="106"/>
    </row>
    <row r="253" customHeight="1" spans="1:4">
      <c r="A253" s="103">
        <v>229</v>
      </c>
      <c r="B253" s="107" t="s">
        <v>1414</v>
      </c>
      <c r="C253" s="105">
        <f>SUM(C254,C258,C267,C269,C271,C283)</f>
        <v>0</v>
      </c>
      <c r="D253" s="105">
        <f>SUM(D254,D258,D267,D269,D271,D283)</f>
        <v>0</v>
      </c>
    </row>
    <row r="254" customHeight="1" spans="1:4">
      <c r="A254" s="103">
        <v>22904</v>
      </c>
      <c r="B254" s="107" t="s">
        <v>1415</v>
      </c>
      <c r="C254" s="105">
        <f>SUM(C255:C257)</f>
        <v>0</v>
      </c>
      <c r="D254" s="105">
        <f>SUM(D255:D257)</f>
        <v>0</v>
      </c>
    </row>
    <row r="255" customHeight="1" spans="1:4">
      <c r="A255" s="103">
        <v>2290401</v>
      </c>
      <c r="B255" s="108" t="s">
        <v>1416</v>
      </c>
      <c r="C255" s="106"/>
      <c r="D255" s="106"/>
    </row>
    <row r="256" customHeight="1" spans="1:4">
      <c r="A256" s="103">
        <v>2290402</v>
      </c>
      <c r="B256" s="108" t="s">
        <v>1417</v>
      </c>
      <c r="C256" s="106"/>
      <c r="D256" s="106"/>
    </row>
    <row r="257" customHeight="1" spans="1:4">
      <c r="A257" s="103">
        <v>2290403</v>
      </c>
      <c r="B257" s="108" t="s">
        <v>1418</v>
      </c>
      <c r="C257" s="106"/>
      <c r="D257" s="106"/>
    </row>
    <row r="258" customHeight="1" spans="1:4">
      <c r="A258" s="103">
        <v>22908</v>
      </c>
      <c r="B258" s="107" t="s">
        <v>1419</v>
      </c>
      <c r="C258" s="105">
        <f>SUM(C259:C266)</f>
        <v>0</v>
      </c>
      <c r="D258" s="105">
        <f>SUM(D259:D266)</f>
        <v>0</v>
      </c>
    </row>
    <row r="259" customHeight="1" spans="1:4">
      <c r="A259" s="103">
        <v>2290802</v>
      </c>
      <c r="B259" s="108" t="s">
        <v>1420</v>
      </c>
      <c r="C259" s="106"/>
      <c r="D259" s="106"/>
    </row>
    <row r="260" customHeight="1" spans="1:4">
      <c r="A260" s="103">
        <v>2290803</v>
      </c>
      <c r="B260" s="108" t="s">
        <v>1421</v>
      </c>
      <c r="C260" s="106"/>
      <c r="D260" s="106"/>
    </row>
    <row r="261" customHeight="1" spans="1:4">
      <c r="A261" s="103">
        <v>2290804</v>
      </c>
      <c r="B261" s="108" t="s">
        <v>1422</v>
      </c>
      <c r="C261" s="106"/>
      <c r="D261" s="106"/>
    </row>
    <row r="262" customHeight="1" spans="1:4">
      <c r="A262" s="103">
        <v>2290805</v>
      </c>
      <c r="B262" s="108" t="s">
        <v>1423</v>
      </c>
      <c r="C262" s="106"/>
      <c r="D262" s="106"/>
    </row>
    <row r="263" customHeight="1" spans="1:4">
      <c r="A263" s="103">
        <v>2290806</v>
      </c>
      <c r="B263" s="108" t="s">
        <v>1424</v>
      </c>
      <c r="C263" s="106"/>
      <c r="D263" s="106"/>
    </row>
    <row r="264" customHeight="1" spans="1:4">
      <c r="A264" s="103">
        <v>2290807</v>
      </c>
      <c r="B264" s="108" t="s">
        <v>1425</v>
      </c>
      <c r="C264" s="106"/>
      <c r="D264" s="106"/>
    </row>
    <row r="265" customHeight="1" spans="1:4">
      <c r="A265" s="103">
        <v>2290808</v>
      </c>
      <c r="B265" s="108" t="s">
        <v>1426</v>
      </c>
      <c r="C265" s="106"/>
      <c r="D265" s="106"/>
    </row>
    <row r="266" customHeight="1" spans="1:4">
      <c r="A266" s="103">
        <v>2290899</v>
      </c>
      <c r="B266" s="108" t="s">
        <v>1427</v>
      </c>
      <c r="C266" s="106"/>
      <c r="D266" s="106"/>
    </row>
    <row r="267" customHeight="1" spans="1:4">
      <c r="A267" s="103">
        <v>22909</v>
      </c>
      <c r="B267" s="107" t="s">
        <v>1428</v>
      </c>
      <c r="C267" s="105">
        <f>C268</f>
        <v>0</v>
      </c>
      <c r="D267" s="105">
        <f>D268</f>
        <v>0</v>
      </c>
    </row>
    <row r="268" customHeight="1" spans="1:4">
      <c r="A268" s="103">
        <v>2290901</v>
      </c>
      <c r="B268" s="108" t="s">
        <v>1429</v>
      </c>
      <c r="C268" s="106"/>
      <c r="D268" s="106"/>
    </row>
    <row r="269" customHeight="1" spans="1:4">
      <c r="A269" s="103">
        <v>22910</v>
      </c>
      <c r="B269" s="107" t="s">
        <v>1430</v>
      </c>
      <c r="C269" s="105">
        <f>C270</f>
        <v>0</v>
      </c>
      <c r="D269" s="105">
        <f>D270</f>
        <v>0</v>
      </c>
    </row>
    <row r="270" customHeight="1" spans="1:4">
      <c r="A270" s="103">
        <v>2291001</v>
      </c>
      <c r="B270" s="108" t="s">
        <v>1431</v>
      </c>
      <c r="C270" s="106"/>
      <c r="D270" s="106"/>
    </row>
    <row r="271" customHeight="1" spans="1:4">
      <c r="A271" s="103">
        <v>22960</v>
      </c>
      <c r="B271" s="107" t="s">
        <v>1432</v>
      </c>
      <c r="C271" s="105">
        <f>SUM(C272:C282)</f>
        <v>0</v>
      </c>
      <c r="D271" s="105">
        <f>SUM(D272:D282)</f>
        <v>0</v>
      </c>
    </row>
    <row r="272" customHeight="1" spans="1:4">
      <c r="A272" s="103">
        <v>2296001</v>
      </c>
      <c r="B272" s="108" t="s">
        <v>1433</v>
      </c>
      <c r="C272" s="106"/>
      <c r="D272" s="106"/>
    </row>
    <row r="273" customHeight="1" spans="1:4">
      <c r="A273" s="103">
        <v>2296002</v>
      </c>
      <c r="B273" s="108" t="s">
        <v>1434</v>
      </c>
      <c r="C273" s="106"/>
      <c r="D273" s="106"/>
    </row>
    <row r="274" customHeight="1" spans="1:4">
      <c r="A274" s="103">
        <v>2296003</v>
      </c>
      <c r="B274" s="108" t="s">
        <v>1435</v>
      </c>
      <c r="C274" s="106"/>
      <c r="D274" s="106"/>
    </row>
    <row r="275" customHeight="1" spans="1:4">
      <c r="A275" s="103">
        <v>2296004</v>
      </c>
      <c r="B275" s="108" t="s">
        <v>1436</v>
      </c>
      <c r="C275" s="106"/>
      <c r="D275" s="106"/>
    </row>
    <row r="276" customHeight="1" spans="1:4">
      <c r="A276" s="103">
        <v>2296005</v>
      </c>
      <c r="B276" s="108" t="s">
        <v>1437</v>
      </c>
      <c r="C276" s="106"/>
      <c r="D276" s="106"/>
    </row>
    <row r="277" customHeight="1" spans="1:4">
      <c r="A277" s="103">
        <v>2296006</v>
      </c>
      <c r="B277" s="108" t="s">
        <v>1438</v>
      </c>
      <c r="C277" s="106"/>
      <c r="D277" s="106"/>
    </row>
    <row r="278" customHeight="1" spans="1:4">
      <c r="A278" s="103">
        <v>2296010</v>
      </c>
      <c r="B278" s="108" t="s">
        <v>1439</v>
      </c>
      <c r="C278" s="106"/>
      <c r="D278" s="106"/>
    </row>
    <row r="279" customHeight="1" spans="1:4">
      <c r="A279" s="103">
        <v>2296011</v>
      </c>
      <c r="B279" s="108" t="s">
        <v>1440</v>
      </c>
      <c r="C279" s="106"/>
      <c r="D279" s="106"/>
    </row>
    <row r="280" customHeight="1" spans="1:4">
      <c r="A280" s="103">
        <v>2296012</v>
      </c>
      <c r="B280" s="108" t="s">
        <v>1441</v>
      </c>
      <c r="C280" s="106"/>
      <c r="D280" s="106"/>
    </row>
    <row r="281" customHeight="1" spans="1:4">
      <c r="A281" s="103">
        <v>2296013</v>
      </c>
      <c r="B281" s="108" t="s">
        <v>1442</v>
      </c>
      <c r="C281" s="106"/>
      <c r="D281" s="106"/>
    </row>
    <row r="282" customHeight="1" spans="1:4">
      <c r="A282" s="103">
        <v>2296099</v>
      </c>
      <c r="B282" s="108" t="s">
        <v>1443</v>
      </c>
      <c r="C282" s="106"/>
      <c r="D282" s="106"/>
    </row>
    <row r="283" customHeight="1" spans="1:4">
      <c r="A283" s="103">
        <v>22998</v>
      </c>
      <c r="B283" s="107" t="s">
        <v>1444</v>
      </c>
      <c r="C283" s="105">
        <f>C284</f>
        <v>0</v>
      </c>
      <c r="D283" s="105">
        <f>D284</f>
        <v>0</v>
      </c>
    </row>
    <row r="284" customHeight="1" spans="1:4">
      <c r="A284" s="103">
        <v>2299899</v>
      </c>
      <c r="B284" s="108" t="s">
        <v>284</v>
      </c>
      <c r="C284" s="106"/>
      <c r="D284" s="106"/>
    </row>
    <row r="285" customHeight="1" spans="1:4">
      <c r="A285" s="103">
        <v>232</v>
      </c>
      <c r="B285" s="107" t="s">
        <v>1119</v>
      </c>
      <c r="C285" s="105">
        <f>C286</f>
        <v>0</v>
      </c>
      <c r="D285" s="105">
        <f>D286</f>
        <v>0</v>
      </c>
    </row>
    <row r="286" customHeight="1" spans="1:4">
      <c r="A286" s="103">
        <v>23204</v>
      </c>
      <c r="B286" s="107" t="s">
        <v>1445</v>
      </c>
      <c r="C286" s="105">
        <f>SUM(C287:C301)</f>
        <v>0</v>
      </c>
      <c r="D286" s="105">
        <f>SUM(D287:D301)</f>
        <v>0</v>
      </c>
    </row>
    <row r="287" customHeight="1" spans="1:4">
      <c r="A287" s="103">
        <v>2320401</v>
      </c>
      <c r="B287" s="108" t="s">
        <v>1446</v>
      </c>
      <c r="C287" s="106"/>
      <c r="D287" s="106"/>
    </row>
    <row r="288" customHeight="1" spans="1:4">
      <c r="A288" s="103">
        <v>2320405</v>
      </c>
      <c r="B288" s="108" t="s">
        <v>1447</v>
      </c>
      <c r="C288" s="106"/>
      <c r="D288" s="106"/>
    </row>
    <row r="289" customHeight="1" spans="1:4">
      <c r="A289" s="103">
        <v>2320411</v>
      </c>
      <c r="B289" s="108" t="s">
        <v>1448</v>
      </c>
      <c r="C289" s="106"/>
      <c r="D289" s="106"/>
    </row>
    <row r="290" customHeight="1" spans="1:4">
      <c r="A290" s="103">
        <v>2320413</v>
      </c>
      <c r="B290" s="108" t="s">
        <v>1449</v>
      </c>
      <c r="C290" s="106"/>
      <c r="D290" s="106"/>
    </row>
    <row r="291" customHeight="1" spans="1:4">
      <c r="A291" s="103">
        <v>2320414</v>
      </c>
      <c r="B291" s="108" t="s">
        <v>1450</v>
      </c>
      <c r="C291" s="106"/>
      <c r="D291" s="106"/>
    </row>
    <row r="292" customHeight="1" spans="1:4">
      <c r="A292" s="103">
        <v>2320416</v>
      </c>
      <c r="B292" s="108" t="s">
        <v>1451</v>
      </c>
      <c r="C292" s="106"/>
      <c r="D292" s="106"/>
    </row>
    <row r="293" customHeight="1" spans="1:4">
      <c r="A293" s="103">
        <v>2320417</v>
      </c>
      <c r="B293" s="108" t="s">
        <v>1452</v>
      </c>
      <c r="C293" s="106"/>
      <c r="D293" s="106"/>
    </row>
    <row r="294" customHeight="1" spans="1:4">
      <c r="A294" s="103">
        <v>2320418</v>
      </c>
      <c r="B294" s="108" t="s">
        <v>1453</v>
      </c>
      <c r="C294" s="106"/>
      <c r="D294" s="106"/>
    </row>
    <row r="295" customHeight="1" spans="1:4">
      <c r="A295" s="103">
        <v>2320419</v>
      </c>
      <c r="B295" s="108" t="s">
        <v>1454</v>
      </c>
      <c r="C295" s="106"/>
      <c r="D295" s="106"/>
    </row>
    <row r="296" customHeight="1" spans="1:4">
      <c r="A296" s="103">
        <v>2320420</v>
      </c>
      <c r="B296" s="108" t="s">
        <v>1455</v>
      </c>
      <c r="C296" s="106"/>
      <c r="D296" s="106"/>
    </row>
    <row r="297" customHeight="1" spans="1:4">
      <c r="A297" s="103">
        <v>2320431</v>
      </c>
      <c r="B297" s="108" t="s">
        <v>1456</v>
      </c>
      <c r="C297" s="106"/>
      <c r="D297" s="106"/>
    </row>
    <row r="298" customHeight="1" spans="1:4">
      <c r="A298" s="103">
        <v>2320432</v>
      </c>
      <c r="B298" s="108" t="s">
        <v>1457</v>
      </c>
      <c r="C298" s="106"/>
      <c r="D298" s="106"/>
    </row>
    <row r="299" customHeight="1" spans="1:4">
      <c r="A299" s="103">
        <v>2320433</v>
      </c>
      <c r="B299" s="108" t="s">
        <v>1458</v>
      </c>
      <c r="C299" s="106"/>
      <c r="D299" s="106"/>
    </row>
    <row r="300" customHeight="1" spans="1:4">
      <c r="A300" s="103">
        <v>2320498</v>
      </c>
      <c r="B300" s="108" t="s">
        <v>1459</v>
      </c>
      <c r="C300" s="106"/>
      <c r="D300" s="106"/>
    </row>
    <row r="301" customHeight="1" spans="1:4">
      <c r="A301" s="103">
        <v>2320499</v>
      </c>
      <c r="B301" s="108" t="s">
        <v>1460</v>
      </c>
      <c r="C301" s="106"/>
      <c r="D301" s="106"/>
    </row>
    <row r="302" customHeight="1" spans="1:4">
      <c r="A302" s="103">
        <v>233</v>
      </c>
      <c r="B302" s="107" t="s">
        <v>1132</v>
      </c>
      <c r="C302" s="105">
        <f>C303</f>
        <v>0</v>
      </c>
      <c r="D302" s="105">
        <f>D303</f>
        <v>0</v>
      </c>
    </row>
    <row r="303" customHeight="1" spans="1:4">
      <c r="A303" s="103">
        <v>23304</v>
      </c>
      <c r="B303" s="107" t="s">
        <v>1461</v>
      </c>
      <c r="C303" s="105">
        <f>SUM(C304:C318)</f>
        <v>0</v>
      </c>
      <c r="D303" s="105">
        <f>SUM(D304:D318)</f>
        <v>0</v>
      </c>
    </row>
    <row r="304" customHeight="1" spans="1:4">
      <c r="A304" s="103">
        <v>2330401</v>
      </c>
      <c r="B304" s="108" t="s">
        <v>1462</v>
      </c>
      <c r="C304" s="106"/>
      <c r="D304" s="106"/>
    </row>
    <row r="305" customHeight="1" spans="1:4">
      <c r="A305" s="103">
        <v>2330405</v>
      </c>
      <c r="B305" s="108" t="s">
        <v>1463</v>
      </c>
      <c r="C305" s="106"/>
      <c r="D305" s="106"/>
    </row>
    <row r="306" customHeight="1" spans="1:4">
      <c r="A306" s="103">
        <v>2330411</v>
      </c>
      <c r="B306" s="108" t="s">
        <v>1464</v>
      </c>
      <c r="C306" s="106"/>
      <c r="D306" s="106"/>
    </row>
    <row r="307" customHeight="1" spans="1:4">
      <c r="A307" s="103">
        <v>2330413</v>
      </c>
      <c r="B307" s="108" t="s">
        <v>1465</v>
      </c>
      <c r="C307" s="106"/>
      <c r="D307" s="106"/>
    </row>
    <row r="308" customHeight="1" spans="1:4">
      <c r="A308" s="103">
        <v>2330414</v>
      </c>
      <c r="B308" s="108" t="s">
        <v>1466</v>
      </c>
      <c r="C308" s="106"/>
      <c r="D308" s="106"/>
    </row>
    <row r="309" customHeight="1" spans="1:4">
      <c r="A309" s="103">
        <v>2330416</v>
      </c>
      <c r="B309" s="108" t="s">
        <v>1467</v>
      </c>
      <c r="C309" s="106"/>
      <c r="D309" s="106"/>
    </row>
    <row r="310" customHeight="1" spans="1:4">
      <c r="A310" s="103">
        <v>2330417</v>
      </c>
      <c r="B310" s="108" t="s">
        <v>1468</v>
      </c>
      <c r="C310" s="106"/>
      <c r="D310" s="106"/>
    </row>
    <row r="311" customHeight="1" spans="1:4">
      <c r="A311" s="103">
        <v>2330418</v>
      </c>
      <c r="B311" s="108" t="s">
        <v>1469</v>
      </c>
      <c r="C311" s="106"/>
      <c r="D311" s="106"/>
    </row>
    <row r="312" customHeight="1" spans="1:4">
      <c r="A312" s="103">
        <v>2330419</v>
      </c>
      <c r="B312" s="108" t="s">
        <v>1470</v>
      </c>
      <c r="C312" s="106"/>
      <c r="D312" s="106"/>
    </row>
    <row r="313" customHeight="1" spans="1:4">
      <c r="A313" s="103">
        <v>2330420</v>
      </c>
      <c r="B313" s="108" t="s">
        <v>1471</v>
      </c>
      <c r="C313" s="106"/>
      <c r="D313" s="106"/>
    </row>
    <row r="314" customHeight="1" spans="1:4">
      <c r="A314" s="103">
        <v>2330431</v>
      </c>
      <c r="B314" s="108" t="s">
        <v>1472</v>
      </c>
      <c r="C314" s="106"/>
      <c r="D314" s="106"/>
    </row>
    <row r="315" customHeight="1" spans="1:4">
      <c r="A315" s="103">
        <v>2330432</v>
      </c>
      <c r="B315" s="108" t="s">
        <v>1473</v>
      </c>
      <c r="C315" s="106"/>
      <c r="D315" s="106"/>
    </row>
    <row r="316" customHeight="1" spans="1:4">
      <c r="A316" s="103">
        <v>2330433</v>
      </c>
      <c r="B316" s="108" t="s">
        <v>1474</v>
      </c>
      <c r="C316" s="106"/>
      <c r="D316" s="106"/>
    </row>
    <row r="317" customHeight="1" spans="1:4">
      <c r="A317" s="103">
        <v>2330498</v>
      </c>
      <c r="B317" s="108" t="s">
        <v>1475</v>
      </c>
      <c r="C317" s="106"/>
      <c r="D317" s="106"/>
    </row>
    <row r="318" customHeight="1" spans="1:4">
      <c r="A318" s="103">
        <v>2330499</v>
      </c>
      <c r="B318" s="108" t="s">
        <v>1476</v>
      </c>
      <c r="C318" s="106"/>
      <c r="D318" s="106"/>
    </row>
    <row r="319" customHeight="1" spans="1:4">
      <c r="A319" s="103">
        <v>234</v>
      </c>
      <c r="B319" s="104" t="s">
        <v>1477</v>
      </c>
      <c r="C319" s="105">
        <f>SUM(C320,C333)</f>
        <v>0</v>
      </c>
      <c r="D319" s="105">
        <f>SUM(D320,D333)</f>
        <v>0</v>
      </c>
    </row>
    <row r="320" customHeight="1" spans="1:4">
      <c r="A320" s="103">
        <v>23401</v>
      </c>
      <c r="B320" s="104" t="s">
        <v>1162</v>
      </c>
      <c r="C320" s="105">
        <f>SUM(C321:C332)</f>
        <v>0</v>
      </c>
      <c r="D320" s="105">
        <f>SUM(D321:D332)</f>
        <v>0</v>
      </c>
    </row>
    <row r="321" customHeight="1" spans="1:4">
      <c r="A321" s="103">
        <v>2340101</v>
      </c>
      <c r="B321" s="103" t="s">
        <v>1478</v>
      </c>
      <c r="C321" s="106"/>
      <c r="D321" s="106"/>
    </row>
    <row r="322" customHeight="1" spans="1:4">
      <c r="A322" s="103">
        <v>2340102</v>
      </c>
      <c r="B322" s="103" t="s">
        <v>1479</v>
      </c>
      <c r="C322" s="106"/>
      <c r="D322" s="106"/>
    </row>
    <row r="323" customHeight="1" spans="1:4">
      <c r="A323" s="103">
        <v>2340103</v>
      </c>
      <c r="B323" s="103" t="s">
        <v>1480</v>
      </c>
      <c r="C323" s="106"/>
      <c r="D323" s="106"/>
    </row>
    <row r="324" customHeight="1" spans="1:4">
      <c r="A324" s="103">
        <v>2340104</v>
      </c>
      <c r="B324" s="103" t="s">
        <v>1481</v>
      </c>
      <c r="C324" s="106"/>
      <c r="D324" s="106"/>
    </row>
    <row r="325" customHeight="1" spans="1:4">
      <c r="A325" s="103">
        <v>2340105</v>
      </c>
      <c r="B325" s="103" t="s">
        <v>1482</v>
      </c>
      <c r="C325" s="106"/>
      <c r="D325" s="106"/>
    </row>
    <row r="326" customHeight="1" spans="1:4">
      <c r="A326" s="103">
        <v>2340106</v>
      </c>
      <c r="B326" s="103" t="s">
        <v>1483</v>
      </c>
      <c r="C326" s="106"/>
      <c r="D326" s="106"/>
    </row>
    <row r="327" customHeight="1" spans="1:4">
      <c r="A327" s="103">
        <v>2340107</v>
      </c>
      <c r="B327" s="103" t="s">
        <v>1484</v>
      </c>
      <c r="C327" s="106"/>
      <c r="D327" s="106"/>
    </row>
    <row r="328" customHeight="1" spans="1:4">
      <c r="A328" s="103">
        <v>2340108</v>
      </c>
      <c r="B328" s="103" t="s">
        <v>1485</v>
      </c>
      <c r="C328" s="106"/>
      <c r="D328" s="106"/>
    </row>
    <row r="329" customHeight="1" spans="1:4">
      <c r="A329" s="103">
        <v>2340109</v>
      </c>
      <c r="B329" s="103" t="s">
        <v>1486</v>
      </c>
      <c r="C329" s="106"/>
      <c r="D329" s="106"/>
    </row>
    <row r="330" customHeight="1" spans="1:4">
      <c r="A330" s="103">
        <v>2340110</v>
      </c>
      <c r="B330" s="103" t="s">
        <v>1487</v>
      </c>
      <c r="C330" s="106"/>
      <c r="D330" s="106"/>
    </row>
    <row r="331" customHeight="1" spans="1:4">
      <c r="A331" s="103">
        <v>2340111</v>
      </c>
      <c r="B331" s="103" t="s">
        <v>1488</v>
      </c>
      <c r="C331" s="106"/>
      <c r="D331" s="106"/>
    </row>
    <row r="332" customHeight="1" spans="1:4">
      <c r="A332" s="103">
        <v>2340199</v>
      </c>
      <c r="B332" s="103" t="s">
        <v>1489</v>
      </c>
      <c r="C332" s="106"/>
      <c r="D332" s="106"/>
    </row>
    <row r="333" customHeight="1" spans="1:4">
      <c r="A333" s="103">
        <v>23402</v>
      </c>
      <c r="B333" s="104" t="s">
        <v>1490</v>
      </c>
      <c r="C333" s="105">
        <f>SUM(C334:C339)</f>
        <v>0</v>
      </c>
      <c r="D333" s="105">
        <f>SUM(D334:D339)</f>
        <v>0</v>
      </c>
    </row>
    <row r="334" customHeight="1" spans="1:4">
      <c r="A334" s="103">
        <v>2340201</v>
      </c>
      <c r="B334" s="103" t="s">
        <v>925</v>
      </c>
      <c r="C334" s="106"/>
      <c r="D334" s="106"/>
    </row>
    <row r="335" customHeight="1" spans="1:4">
      <c r="A335" s="103">
        <v>2340202</v>
      </c>
      <c r="B335" s="103" t="s">
        <v>970</v>
      </c>
      <c r="C335" s="106"/>
      <c r="D335" s="106"/>
    </row>
    <row r="336" customHeight="1" spans="1:4">
      <c r="A336" s="103">
        <v>2340203</v>
      </c>
      <c r="B336" s="103" t="s">
        <v>1491</v>
      </c>
      <c r="C336" s="106"/>
      <c r="D336" s="106"/>
    </row>
    <row r="337" customHeight="1" spans="1:4">
      <c r="A337" s="103">
        <v>2340204</v>
      </c>
      <c r="B337" s="103" t="s">
        <v>1492</v>
      </c>
      <c r="C337" s="106"/>
      <c r="D337" s="106"/>
    </row>
    <row r="338" customHeight="1" spans="1:4">
      <c r="A338" s="103">
        <v>2340205</v>
      </c>
      <c r="B338" s="103" t="s">
        <v>1493</v>
      </c>
      <c r="C338" s="106"/>
      <c r="D338" s="106"/>
    </row>
    <row r="339" customHeight="1" spans="1:4">
      <c r="A339" s="103">
        <v>2340299</v>
      </c>
      <c r="B339" s="103" t="s">
        <v>1494</v>
      </c>
      <c r="C339" s="106"/>
      <c r="D339" s="106"/>
    </row>
  </sheetData>
  <mergeCells count="2">
    <mergeCell ref="A1:D1"/>
    <mergeCell ref="B3:C3"/>
  </mergeCells>
  <dataValidations count="1">
    <dataValidation type="decimal" operator="between" allowBlank="1" showInputMessage="1" showErrorMessage="1" sqref="C6:C339 D6:D339">
      <formula1>-99999999999999</formula1>
      <formula2>99999999999999</formula2>
    </dataValidation>
  </dataValidations>
  <pageMargins left="0.57" right="0.51" top="0.65" bottom="0.71" header="0.511811023622047" footer="0.511811023622047"/>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C13" sqref="C13"/>
    </sheetView>
  </sheetViews>
  <sheetFormatPr defaultColWidth="9.14285714285714" defaultRowHeight="12.75"/>
  <cols>
    <col min="1" max="11" width="12.1428571428571" style="85" customWidth="1"/>
    <col min="12" max="16384" width="9.14285714285714" style="85"/>
  </cols>
  <sheetData>
    <row r="1" ht="23.25" customHeight="1" spans="1:5">
      <c r="A1" s="86"/>
      <c r="B1" s="86"/>
      <c r="C1" s="86"/>
      <c r="D1" s="86"/>
      <c r="E1" s="86"/>
    </row>
    <row r="2" ht="23.25" customHeight="1" spans="1:5">
      <c r="A2" s="86"/>
      <c r="B2" s="86"/>
      <c r="C2" s="86"/>
      <c r="D2" s="86"/>
      <c r="E2" s="86"/>
    </row>
    <row r="3" ht="23.25" customHeight="1" spans="1:5">
      <c r="A3" s="86"/>
      <c r="B3" s="86"/>
      <c r="C3" s="86"/>
      <c r="D3" s="86"/>
      <c r="E3" s="86"/>
    </row>
    <row r="4" ht="23.25" customHeight="1" spans="1:5">
      <c r="A4" s="86"/>
      <c r="B4" s="86"/>
      <c r="C4" s="86"/>
      <c r="D4" s="86"/>
      <c r="E4" s="86"/>
    </row>
    <row r="5" ht="23.25" customHeight="1" spans="1:5">
      <c r="A5" s="86"/>
      <c r="B5" s="86"/>
      <c r="C5" s="86"/>
      <c r="D5" s="86"/>
      <c r="E5" s="86"/>
    </row>
    <row r="6" ht="23.25" customHeight="1" spans="1:5">
      <c r="A6" s="86"/>
      <c r="B6" s="86"/>
      <c r="C6" s="86"/>
      <c r="D6" s="86"/>
      <c r="E6" s="86"/>
    </row>
    <row r="7" ht="23.25" customHeight="1" spans="1:5">
      <c r="A7" s="86"/>
      <c r="B7" s="86"/>
      <c r="C7" s="86"/>
      <c r="D7" s="86"/>
      <c r="E7" s="86"/>
    </row>
    <row r="8" ht="23.25" customHeight="1" spans="1:5">
      <c r="A8" s="86"/>
      <c r="B8" s="86"/>
      <c r="C8" s="86"/>
      <c r="D8" s="86"/>
      <c r="E8" s="86"/>
    </row>
    <row r="9" ht="35.25" spans="1:11">
      <c r="A9" s="87" t="s">
        <v>27</v>
      </c>
      <c r="B9" s="87"/>
      <c r="C9" s="87"/>
      <c r="D9" s="87"/>
      <c r="E9" s="87"/>
      <c r="F9" s="87"/>
      <c r="G9" s="87"/>
      <c r="H9" s="87"/>
      <c r="I9" s="87"/>
      <c r="J9" s="87"/>
      <c r="K9" s="87"/>
    </row>
    <row r="10" spans="1:5">
      <c r="A10" s="86"/>
      <c r="B10" s="86"/>
      <c r="C10" s="86"/>
      <c r="D10" s="86"/>
      <c r="E10" s="86"/>
    </row>
    <row r="11" spans="1:5">
      <c r="A11" s="86"/>
      <c r="B11" s="86"/>
      <c r="C11" s="86"/>
      <c r="D11" s="86"/>
      <c r="E11" s="86"/>
    </row>
    <row r="12" spans="1:5">
      <c r="A12" s="86"/>
      <c r="B12" s="86"/>
      <c r="C12" s="86"/>
      <c r="D12" s="86"/>
      <c r="E12" s="86"/>
    </row>
    <row r="13" spans="1:5">
      <c r="A13" s="86"/>
      <c r="B13" s="86"/>
      <c r="C13" s="86"/>
      <c r="D13" s="86"/>
      <c r="E13" s="86"/>
    </row>
    <row r="14" spans="1:5">
      <c r="A14" s="86"/>
      <c r="B14" s="86"/>
      <c r="C14" s="86"/>
      <c r="D14" s="86"/>
      <c r="E14" s="86"/>
    </row>
    <row r="15" spans="1:5">
      <c r="A15" s="86"/>
      <c r="B15" s="86"/>
      <c r="C15" s="86"/>
      <c r="D15" s="86"/>
      <c r="E15" s="86"/>
    </row>
    <row r="16" spans="1:5">
      <c r="A16" s="86"/>
      <c r="B16" s="86"/>
      <c r="C16" s="86"/>
      <c r="D16" s="86"/>
      <c r="E16" s="86"/>
    </row>
    <row r="17" spans="1:5">
      <c r="A17" s="86"/>
      <c r="B17" s="86"/>
      <c r="C17" s="86"/>
      <c r="D17" s="86"/>
      <c r="E17" s="86"/>
    </row>
    <row r="18" spans="1:5">
      <c r="A18" s="86"/>
      <c r="B18" s="86"/>
      <c r="C18" s="86"/>
      <c r="D18" s="86"/>
      <c r="E18" s="86"/>
    </row>
    <row r="19" spans="1:5">
      <c r="A19" s="86"/>
      <c r="B19" s="86"/>
      <c r="C19" s="86"/>
      <c r="D19" s="86"/>
      <c r="E19" s="86"/>
    </row>
    <row r="20" spans="1:5">
      <c r="A20" s="86"/>
      <c r="B20" s="86"/>
      <c r="C20" s="86"/>
      <c r="D20" s="86"/>
      <c r="E20" s="86"/>
    </row>
  </sheetData>
  <mergeCells count="1">
    <mergeCell ref="A9:K9"/>
  </mergeCells>
  <pageMargins left="0.708661417322835" right="0.708661417322835" top="0.748031496062992" bottom="0.748031496062992" header="0.31496062992126" footer="0.3149606299212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9"/>
  <sheetViews>
    <sheetView showGridLines="0" showZeros="0" topLeftCell="A10" workbookViewId="0">
      <selection activeCell="V35" sqref="V35"/>
    </sheetView>
  </sheetViews>
  <sheetFormatPr defaultColWidth="13.8571428571429" defaultRowHeight="15.6" customHeight="1"/>
  <cols>
    <col min="1" max="1" width="39.2857142857143" style="71" customWidth="1"/>
    <col min="2" max="30" width="6.85714285714286" style="71" customWidth="1"/>
    <col min="31" max="16384" width="13.8571428571429" style="71"/>
  </cols>
  <sheetData>
    <row r="1" ht="36.75" customHeight="1" spans="1:30">
      <c r="A1" s="72" t="s">
        <v>26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row>
    <row r="2" s="68" customFormat="1" ht="17.1" customHeight="1" spans="1:28">
      <c r="A2" s="73"/>
      <c r="B2" s="73"/>
      <c r="C2" s="73"/>
      <c r="D2" s="73"/>
      <c r="E2" s="73"/>
      <c r="F2" s="73"/>
      <c r="G2" s="73"/>
      <c r="H2" s="73"/>
      <c r="I2" s="73"/>
      <c r="J2" s="73"/>
      <c r="K2" s="73"/>
      <c r="L2" s="73"/>
      <c r="M2" s="73"/>
      <c r="N2" s="73"/>
      <c r="O2" s="73"/>
      <c r="P2" s="73"/>
      <c r="Q2" s="73"/>
      <c r="R2" s="73"/>
      <c r="S2" s="73"/>
      <c r="AB2" s="73" t="s">
        <v>1495</v>
      </c>
    </row>
    <row r="3" s="68" customFormat="1" ht="17.1" customHeight="1" spans="1:28">
      <c r="A3" s="74" t="s">
        <v>37</v>
      </c>
      <c r="B3" s="74"/>
      <c r="C3" s="74"/>
      <c r="D3" s="74"/>
      <c r="E3" s="74"/>
      <c r="F3" s="74"/>
      <c r="G3" s="74"/>
      <c r="H3" s="74"/>
      <c r="I3" s="74"/>
      <c r="J3" s="74"/>
      <c r="K3" s="74"/>
      <c r="L3" s="74"/>
      <c r="M3" s="74"/>
      <c r="N3" s="74"/>
      <c r="O3" s="74"/>
      <c r="P3" s="74"/>
      <c r="Q3" s="74"/>
      <c r="R3" s="74"/>
      <c r="S3" s="74"/>
      <c r="AB3" s="74" t="s">
        <v>1496</v>
      </c>
    </row>
    <row r="4" s="69" customFormat="1" ht="20.25" customHeight="1" spans="1:30">
      <c r="A4" s="75" t="s">
        <v>40</v>
      </c>
      <c r="B4" s="76" t="s">
        <v>1497</v>
      </c>
      <c r="C4" s="76"/>
      <c r="D4" s="76" t="s">
        <v>1498</v>
      </c>
      <c r="E4" s="76"/>
      <c r="F4" s="76"/>
      <c r="G4" s="76"/>
      <c r="H4" s="77" t="s">
        <v>1499</v>
      </c>
      <c r="I4" s="77"/>
      <c r="J4" s="77"/>
      <c r="K4" s="77"/>
      <c r="L4" s="77"/>
      <c r="M4" s="77"/>
      <c r="N4" s="77"/>
      <c r="O4" s="77"/>
      <c r="P4" s="77"/>
      <c r="Q4" s="77"/>
      <c r="R4" s="77"/>
      <c r="S4" s="77"/>
      <c r="T4" s="77"/>
      <c r="U4" s="77"/>
      <c r="V4" s="77"/>
      <c r="W4" s="77"/>
      <c r="X4" s="77"/>
      <c r="Y4" s="77"/>
      <c r="Z4" s="76" t="s">
        <v>1500</v>
      </c>
      <c r="AA4" s="76"/>
      <c r="AB4" s="76"/>
      <c r="AC4" s="82" t="s">
        <v>1501</v>
      </c>
      <c r="AD4" s="76" t="s">
        <v>1502</v>
      </c>
    </row>
    <row r="5" s="69" customFormat="1" ht="20.25" customHeight="1" spans="1:30">
      <c r="A5" s="75"/>
      <c r="B5" s="76"/>
      <c r="C5" s="76"/>
      <c r="D5" s="76"/>
      <c r="E5" s="76"/>
      <c r="F5" s="76"/>
      <c r="G5" s="76"/>
      <c r="H5" s="76" t="s">
        <v>1503</v>
      </c>
      <c r="I5" s="76"/>
      <c r="J5" s="76"/>
      <c r="K5" s="76"/>
      <c r="L5" s="76"/>
      <c r="M5" s="76"/>
      <c r="N5" s="76"/>
      <c r="O5" s="76" t="s">
        <v>1504</v>
      </c>
      <c r="P5" s="76"/>
      <c r="Q5" s="76"/>
      <c r="R5" s="76"/>
      <c r="S5" s="76"/>
      <c r="T5" s="76"/>
      <c r="U5" s="76"/>
      <c r="V5" s="76" t="s">
        <v>1505</v>
      </c>
      <c r="W5" s="76"/>
      <c r="X5" s="76"/>
      <c r="Y5" s="76"/>
      <c r="Z5" s="76"/>
      <c r="AA5" s="76"/>
      <c r="AB5" s="76"/>
      <c r="AC5" s="83"/>
      <c r="AD5" s="76"/>
    </row>
    <row r="6" s="69" customFormat="1" customHeight="1" spans="1:30">
      <c r="A6" s="75"/>
      <c r="B6" s="76" t="s">
        <v>1506</v>
      </c>
      <c r="C6" s="76" t="s">
        <v>1507</v>
      </c>
      <c r="D6" s="76" t="s">
        <v>1508</v>
      </c>
      <c r="E6" s="76" t="s">
        <v>1509</v>
      </c>
      <c r="F6" s="76" t="s">
        <v>1510</v>
      </c>
      <c r="G6" s="76" t="s">
        <v>1511</v>
      </c>
      <c r="H6" s="76" t="s">
        <v>1512</v>
      </c>
      <c r="I6" s="76" t="s">
        <v>1509</v>
      </c>
      <c r="J6" s="76"/>
      <c r="K6" s="76"/>
      <c r="L6" s="76"/>
      <c r="M6" s="76" t="s">
        <v>1510</v>
      </c>
      <c r="N6" s="76" t="s">
        <v>1511</v>
      </c>
      <c r="O6" s="76" t="s">
        <v>1512</v>
      </c>
      <c r="P6" s="76" t="s">
        <v>1509</v>
      </c>
      <c r="Q6" s="76"/>
      <c r="R6" s="76"/>
      <c r="S6" s="76"/>
      <c r="T6" s="76" t="s">
        <v>1510</v>
      </c>
      <c r="U6" s="76" t="s">
        <v>1511</v>
      </c>
      <c r="V6" s="76" t="s">
        <v>1512</v>
      </c>
      <c r="W6" s="76" t="s">
        <v>1509</v>
      </c>
      <c r="X6" s="76" t="s">
        <v>1510</v>
      </c>
      <c r="Y6" s="76" t="s">
        <v>1511</v>
      </c>
      <c r="Z6" s="76" t="s">
        <v>1512</v>
      </c>
      <c r="AA6" s="77" t="s">
        <v>1499</v>
      </c>
      <c r="AB6" s="77"/>
      <c r="AC6" s="83"/>
      <c r="AD6" s="76"/>
    </row>
    <row r="7" s="69" customFormat="1" ht="91.5" customHeight="1" spans="1:30">
      <c r="A7" s="75"/>
      <c r="B7" s="76"/>
      <c r="C7" s="76"/>
      <c r="D7" s="76"/>
      <c r="E7" s="76"/>
      <c r="F7" s="76"/>
      <c r="G7" s="76"/>
      <c r="H7" s="76"/>
      <c r="I7" s="76" t="s">
        <v>1513</v>
      </c>
      <c r="J7" s="81" t="s">
        <v>1514</v>
      </c>
      <c r="K7" s="81" t="s">
        <v>1515</v>
      </c>
      <c r="L7" s="81" t="s">
        <v>1516</v>
      </c>
      <c r="M7" s="76"/>
      <c r="N7" s="76"/>
      <c r="O7" s="76"/>
      <c r="P7" s="76" t="s">
        <v>1513</v>
      </c>
      <c r="Q7" s="81" t="s">
        <v>1514</v>
      </c>
      <c r="R7" s="81" t="s">
        <v>1515</v>
      </c>
      <c r="S7" s="81" t="s">
        <v>1516</v>
      </c>
      <c r="T7" s="76"/>
      <c r="U7" s="76"/>
      <c r="V7" s="76"/>
      <c r="W7" s="76"/>
      <c r="X7" s="76"/>
      <c r="Y7" s="76"/>
      <c r="Z7" s="76"/>
      <c r="AA7" s="81" t="s">
        <v>1503</v>
      </c>
      <c r="AB7" s="81" t="s">
        <v>1504</v>
      </c>
      <c r="AC7" s="84"/>
      <c r="AD7" s="76"/>
    </row>
    <row r="8" s="70" customFormat="1" ht="45.75" customHeight="1" spans="1:30">
      <c r="A8" s="78" t="s">
        <v>1517</v>
      </c>
      <c r="B8" s="79">
        <f t="shared" ref="B8:AD8" si="0">SUM(B9:B29)</f>
        <v>8</v>
      </c>
      <c r="C8" s="79">
        <f t="shared" si="0"/>
        <v>8</v>
      </c>
      <c r="D8" s="79">
        <f t="shared" si="0"/>
        <v>107</v>
      </c>
      <c r="E8" s="79">
        <f t="shared" si="0"/>
        <v>63</v>
      </c>
      <c r="F8" s="79">
        <f t="shared" si="0"/>
        <v>0</v>
      </c>
      <c r="G8" s="79">
        <f t="shared" si="0"/>
        <v>44</v>
      </c>
      <c r="H8" s="79">
        <f t="shared" si="0"/>
        <v>107</v>
      </c>
      <c r="I8" s="79">
        <f t="shared" si="0"/>
        <v>63</v>
      </c>
      <c r="J8" s="79">
        <f t="shared" si="0"/>
        <v>26</v>
      </c>
      <c r="K8" s="79">
        <f t="shared" si="0"/>
        <v>0</v>
      </c>
      <c r="L8" s="79">
        <f t="shared" si="0"/>
        <v>37</v>
      </c>
      <c r="M8" s="79">
        <f t="shared" si="0"/>
        <v>0</v>
      </c>
      <c r="N8" s="79">
        <f t="shared" si="0"/>
        <v>44</v>
      </c>
      <c r="O8" s="79">
        <f t="shared" si="0"/>
        <v>0</v>
      </c>
      <c r="P8" s="79">
        <f t="shared" si="0"/>
        <v>0</v>
      </c>
      <c r="Q8" s="79">
        <f t="shared" si="0"/>
        <v>0</v>
      </c>
      <c r="R8" s="79">
        <f t="shared" si="0"/>
        <v>0</v>
      </c>
      <c r="S8" s="79">
        <f t="shared" si="0"/>
        <v>0</v>
      </c>
      <c r="T8" s="79">
        <f t="shared" si="0"/>
        <v>0</v>
      </c>
      <c r="U8" s="79">
        <f t="shared" si="0"/>
        <v>0</v>
      </c>
      <c r="V8" s="79">
        <f t="shared" si="0"/>
        <v>0</v>
      </c>
      <c r="W8" s="79">
        <f t="shared" si="0"/>
        <v>0</v>
      </c>
      <c r="X8" s="79">
        <f t="shared" si="0"/>
        <v>0</v>
      </c>
      <c r="Y8" s="79">
        <f t="shared" si="0"/>
        <v>0</v>
      </c>
      <c r="Z8" s="79">
        <f t="shared" si="0"/>
        <v>0</v>
      </c>
      <c r="AA8" s="79">
        <f t="shared" si="0"/>
        <v>0</v>
      </c>
      <c r="AB8" s="79">
        <f t="shared" si="0"/>
        <v>0</v>
      </c>
      <c r="AC8" s="79">
        <f t="shared" si="0"/>
        <v>0</v>
      </c>
      <c r="AD8" s="79">
        <f t="shared" si="0"/>
        <v>2</v>
      </c>
    </row>
    <row r="9" s="70" customFormat="1" ht="21" customHeight="1" spans="1:30">
      <c r="A9" s="80" t="s">
        <v>125</v>
      </c>
      <c r="B9" s="79">
        <v>2</v>
      </c>
      <c r="C9" s="79">
        <v>2</v>
      </c>
      <c r="D9" s="79">
        <f>E9+G9</f>
        <v>56</v>
      </c>
      <c r="E9" s="79">
        <v>29</v>
      </c>
      <c r="F9" s="79">
        <f t="shared" ref="F9:G29" si="1">SUM(M9+T9+X9)</f>
        <v>0</v>
      </c>
      <c r="G9" s="79">
        <v>27</v>
      </c>
      <c r="H9" s="79">
        <f t="shared" ref="H9:H29" si="2">SUM(I9,M9:N9)</f>
        <v>56</v>
      </c>
      <c r="I9" s="79">
        <f t="shared" ref="I9:I29" si="3">SUM(J9:L9)</f>
        <v>29</v>
      </c>
      <c r="J9" s="79">
        <v>26</v>
      </c>
      <c r="K9" s="79"/>
      <c r="L9" s="79">
        <v>3</v>
      </c>
      <c r="M9" s="79">
        <v>0</v>
      </c>
      <c r="N9" s="79">
        <v>27</v>
      </c>
      <c r="O9" s="79">
        <f t="shared" ref="O9:O29" si="4">SUM(P9,T9,U9)</f>
        <v>0</v>
      </c>
      <c r="P9" s="79">
        <f t="shared" ref="P9:P29" si="5">SUM(Q9:S9)</f>
        <v>0</v>
      </c>
      <c r="Q9" s="79">
        <v>0</v>
      </c>
      <c r="R9" s="79">
        <v>0</v>
      </c>
      <c r="S9" s="79">
        <v>0</v>
      </c>
      <c r="T9" s="79">
        <v>0</v>
      </c>
      <c r="U9" s="79">
        <v>0</v>
      </c>
      <c r="V9" s="79">
        <f t="shared" ref="V9:V29" si="6">SUM(W9:Y9)</f>
        <v>0</v>
      </c>
      <c r="W9" s="79">
        <v>0</v>
      </c>
      <c r="X9" s="79">
        <v>0</v>
      </c>
      <c r="Y9" s="79">
        <v>0</v>
      </c>
      <c r="Z9" s="79">
        <f>SUM(AA9:AB9)</f>
        <v>0</v>
      </c>
      <c r="AA9" s="79">
        <v>0</v>
      </c>
      <c r="AB9" s="79">
        <v>0</v>
      </c>
      <c r="AC9" s="79">
        <v>0</v>
      </c>
      <c r="AD9" s="79">
        <v>2</v>
      </c>
    </row>
    <row r="10" s="70" customFormat="1" ht="21" customHeight="1" spans="1:30">
      <c r="A10" s="80" t="s">
        <v>258</v>
      </c>
      <c r="B10" s="79"/>
      <c r="C10" s="79"/>
      <c r="D10" s="79">
        <f t="shared" ref="D10:D29" si="7">E10+G10</f>
        <v>0</v>
      </c>
      <c r="E10" s="79"/>
      <c r="F10" s="79">
        <f t="shared" si="1"/>
        <v>0</v>
      </c>
      <c r="G10" s="79">
        <f t="shared" si="1"/>
        <v>0</v>
      </c>
      <c r="H10" s="79">
        <f t="shared" si="2"/>
        <v>0</v>
      </c>
      <c r="I10" s="79">
        <f t="shared" si="3"/>
        <v>0</v>
      </c>
      <c r="J10" s="79"/>
      <c r="K10" s="79"/>
      <c r="L10" s="79"/>
      <c r="M10" s="79">
        <v>0</v>
      </c>
      <c r="N10" s="79">
        <v>0</v>
      </c>
      <c r="O10" s="79">
        <f t="shared" si="4"/>
        <v>0</v>
      </c>
      <c r="P10" s="79">
        <f t="shared" si="5"/>
        <v>0</v>
      </c>
      <c r="Q10" s="79">
        <v>0</v>
      </c>
      <c r="R10" s="79">
        <v>0</v>
      </c>
      <c r="S10" s="79">
        <v>0</v>
      </c>
      <c r="T10" s="79">
        <v>0</v>
      </c>
      <c r="U10" s="79">
        <v>0</v>
      </c>
      <c r="V10" s="79">
        <f t="shared" si="6"/>
        <v>0</v>
      </c>
      <c r="W10" s="79">
        <v>0</v>
      </c>
      <c r="X10" s="79">
        <v>0</v>
      </c>
      <c r="Y10" s="79">
        <v>0</v>
      </c>
      <c r="Z10" s="79">
        <f t="shared" ref="Z10:Z29" si="8">SUM(AA10:AB10)</f>
        <v>0</v>
      </c>
      <c r="AA10" s="79">
        <v>0</v>
      </c>
      <c r="AB10" s="79">
        <v>0</v>
      </c>
      <c r="AC10" s="79">
        <v>0</v>
      </c>
      <c r="AD10" s="79"/>
    </row>
    <row r="11" s="70" customFormat="1" ht="21" customHeight="1" spans="1:30">
      <c r="A11" s="80" t="s">
        <v>308</v>
      </c>
      <c r="B11" s="79"/>
      <c r="C11" s="79"/>
      <c r="D11" s="79">
        <f t="shared" si="7"/>
        <v>0</v>
      </c>
      <c r="E11" s="79"/>
      <c r="F11" s="79">
        <f t="shared" si="1"/>
        <v>0</v>
      </c>
      <c r="G11" s="79">
        <f t="shared" si="1"/>
        <v>0</v>
      </c>
      <c r="H11" s="79">
        <f t="shared" si="2"/>
        <v>0</v>
      </c>
      <c r="I11" s="79">
        <f t="shared" si="3"/>
        <v>0</v>
      </c>
      <c r="J11" s="79"/>
      <c r="K11" s="79"/>
      <c r="L11" s="79"/>
      <c r="M11" s="79">
        <v>0</v>
      </c>
      <c r="N11" s="79">
        <v>0</v>
      </c>
      <c r="O11" s="79">
        <f t="shared" si="4"/>
        <v>0</v>
      </c>
      <c r="P11" s="79">
        <f t="shared" si="5"/>
        <v>0</v>
      </c>
      <c r="Q11" s="79">
        <v>0</v>
      </c>
      <c r="R11" s="79">
        <v>0</v>
      </c>
      <c r="S11" s="79">
        <v>0</v>
      </c>
      <c r="T11" s="79">
        <v>0</v>
      </c>
      <c r="U11" s="79">
        <v>0</v>
      </c>
      <c r="V11" s="79">
        <f t="shared" si="6"/>
        <v>0</v>
      </c>
      <c r="W11" s="79">
        <v>0</v>
      </c>
      <c r="X11" s="79">
        <v>0</v>
      </c>
      <c r="Y11" s="79">
        <v>0</v>
      </c>
      <c r="Z11" s="79">
        <f t="shared" si="8"/>
        <v>0</v>
      </c>
      <c r="AA11" s="79">
        <v>0</v>
      </c>
      <c r="AB11" s="79">
        <v>0</v>
      </c>
      <c r="AC11" s="79">
        <v>0</v>
      </c>
      <c r="AD11" s="79"/>
    </row>
    <row r="12" s="70" customFormat="1" ht="21" customHeight="1" spans="1:30">
      <c r="A12" s="80" t="s">
        <v>359</v>
      </c>
      <c r="B12" s="79"/>
      <c r="C12" s="79"/>
      <c r="D12" s="79">
        <f t="shared" si="7"/>
        <v>0</v>
      </c>
      <c r="E12" s="79"/>
      <c r="F12" s="79">
        <f t="shared" si="1"/>
        <v>0</v>
      </c>
      <c r="G12" s="79">
        <f t="shared" si="1"/>
        <v>0</v>
      </c>
      <c r="H12" s="79">
        <f t="shared" si="2"/>
        <v>0</v>
      </c>
      <c r="I12" s="79">
        <f t="shared" si="3"/>
        <v>0</v>
      </c>
      <c r="J12" s="79"/>
      <c r="K12" s="79"/>
      <c r="L12" s="79"/>
      <c r="M12" s="79">
        <v>0</v>
      </c>
      <c r="N12" s="79">
        <v>0</v>
      </c>
      <c r="O12" s="79">
        <f t="shared" si="4"/>
        <v>0</v>
      </c>
      <c r="P12" s="79">
        <f t="shared" si="5"/>
        <v>0</v>
      </c>
      <c r="Q12" s="79">
        <v>0</v>
      </c>
      <c r="R12" s="79">
        <v>0</v>
      </c>
      <c r="S12" s="79">
        <v>0</v>
      </c>
      <c r="T12" s="79">
        <v>0</v>
      </c>
      <c r="U12" s="79">
        <v>0</v>
      </c>
      <c r="V12" s="79">
        <f t="shared" si="6"/>
        <v>0</v>
      </c>
      <c r="W12" s="79">
        <v>0</v>
      </c>
      <c r="X12" s="79">
        <v>0</v>
      </c>
      <c r="Y12" s="79">
        <v>0</v>
      </c>
      <c r="Z12" s="79">
        <f t="shared" si="8"/>
        <v>0</v>
      </c>
      <c r="AA12" s="79">
        <v>0</v>
      </c>
      <c r="AB12" s="79">
        <v>0</v>
      </c>
      <c r="AC12" s="79">
        <v>0</v>
      </c>
      <c r="AD12" s="79"/>
    </row>
    <row r="13" s="70" customFormat="1" ht="21" customHeight="1" spans="1:30">
      <c r="A13" s="80" t="s">
        <v>408</v>
      </c>
      <c r="B13" s="79"/>
      <c r="C13" s="79"/>
      <c r="D13" s="79">
        <f t="shared" si="7"/>
        <v>0</v>
      </c>
      <c r="E13" s="79"/>
      <c r="F13" s="79">
        <f t="shared" si="1"/>
        <v>0</v>
      </c>
      <c r="G13" s="79">
        <f t="shared" si="1"/>
        <v>0</v>
      </c>
      <c r="H13" s="79">
        <f t="shared" si="2"/>
        <v>0</v>
      </c>
      <c r="I13" s="79">
        <f t="shared" si="3"/>
        <v>0</v>
      </c>
      <c r="J13" s="79"/>
      <c r="K13" s="79"/>
      <c r="L13" s="79"/>
      <c r="M13" s="79">
        <v>0</v>
      </c>
      <c r="N13" s="79">
        <v>0</v>
      </c>
      <c r="O13" s="79">
        <f t="shared" si="4"/>
        <v>0</v>
      </c>
      <c r="P13" s="79">
        <f t="shared" si="5"/>
        <v>0</v>
      </c>
      <c r="Q13" s="79">
        <v>0</v>
      </c>
      <c r="R13" s="79">
        <v>0</v>
      </c>
      <c r="S13" s="79">
        <v>0</v>
      </c>
      <c r="T13" s="79">
        <v>0</v>
      </c>
      <c r="U13" s="79">
        <v>0</v>
      </c>
      <c r="V13" s="79">
        <f t="shared" si="6"/>
        <v>0</v>
      </c>
      <c r="W13" s="79">
        <v>0</v>
      </c>
      <c r="X13" s="79">
        <v>0</v>
      </c>
      <c r="Y13" s="79">
        <v>0</v>
      </c>
      <c r="Z13" s="79">
        <f t="shared" si="8"/>
        <v>0</v>
      </c>
      <c r="AA13" s="79">
        <v>0</v>
      </c>
      <c r="AB13" s="79">
        <v>0</v>
      </c>
      <c r="AC13" s="79">
        <v>0</v>
      </c>
      <c r="AD13" s="79"/>
    </row>
    <row r="14" s="70" customFormat="1" ht="21" customHeight="1" spans="1:30">
      <c r="A14" s="80" t="s">
        <v>105</v>
      </c>
      <c r="B14" s="79">
        <v>1</v>
      </c>
      <c r="C14" s="79">
        <v>1</v>
      </c>
      <c r="D14" s="79">
        <f t="shared" si="7"/>
        <v>8</v>
      </c>
      <c r="E14" s="79">
        <v>3</v>
      </c>
      <c r="F14" s="79">
        <f t="shared" si="1"/>
        <v>0</v>
      </c>
      <c r="G14" s="79">
        <v>5</v>
      </c>
      <c r="H14" s="79">
        <f t="shared" si="2"/>
        <v>8</v>
      </c>
      <c r="I14" s="79">
        <f t="shared" si="3"/>
        <v>3</v>
      </c>
      <c r="J14" s="79"/>
      <c r="K14" s="79"/>
      <c r="L14" s="79">
        <v>3</v>
      </c>
      <c r="M14" s="79">
        <v>0</v>
      </c>
      <c r="N14" s="79">
        <v>5</v>
      </c>
      <c r="O14" s="79">
        <f t="shared" si="4"/>
        <v>0</v>
      </c>
      <c r="P14" s="79">
        <f t="shared" si="5"/>
        <v>0</v>
      </c>
      <c r="Q14" s="79">
        <v>0</v>
      </c>
      <c r="R14" s="79">
        <v>0</v>
      </c>
      <c r="S14" s="79">
        <v>0</v>
      </c>
      <c r="T14" s="79">
        <v>0</v>
      </c>
      <c r="U14" s="79">
        <v>0</v>
      </c>
      <c r="V14" s="79">
        <f t="shared" si="6"/>
        <v>0</v>
      </c>
      <c r="W14" s="79">
        <v>0</v>
      </c>
      <c r="X14" s="79">
        <v>0</v>
      </c>
      <c r="Y14" s="79">
        <v>0</v>
      </c>
      <c r="Z14" s="79">
        <f t="shared" si="8"/>
        <v>0</v>
      </c>
      <c r="AA14" s="79">
        <v>0</v>
      </c>
      <c r="AB14" s="79">
        <v>0</v>
      </c>
      <c r="AC14" s="79">
        <v>0</v>
      </c>
      <c r="AD14" s="79"/>
    </row>
    <row r="15" s="70" customFormat="1" ht="21" customHeight="1" spans="1:30">
      <c r="A15" s="80" t="s">
        <v>498</v>
      </c>
      <c r="B15" s="79">
        <v>2</v>
      </c>
      <c r="C15" s="79">
        <v>2</v>
      </c>
      <c r="D15" s="79">
        <f t="shared" si="7"/>
        <v>8</v>
      </c>
      <c r="E15" s="79">
        <v>6</v>
      </c>
      <c r="F15" s="79">
        <f t="shared" si="1"/>
        <v>0</v>
      </c>
      <c r="G15" s="79">
        <v>2</v>
      </c>
      <c r="H15" s="79">
        <f t="shared" si="2"/>
        <v>8</v>
      </c>
      <c r="I15" s="79">
        <f t="shared" si="3"/>
        <v>6</v>
      </c>
      <c r="J15" s="79"/>
      <c r="K15" s="79"/>
      <c r="L15" s="79">
        <v>6</v>
      </c>
      <c r="M15" s="79">
        <v>0</v>
      </c>
      <c r="N15" s="79">
        <v>2</v>
      </c>
      <c r="O15" s="79">
        <f t="shared" si="4"/>
        <v>0</v>
      </c>
      <c r="P15" s="79">
        <f t="shared" si="5"/>
        <v>0</v>
      </c>
      <c r="Q15" s="79">
        <v>0</v>
      </c>
      <c r="R15" s="79">
        <v>0</v>
      </c>
      <c r="S15" s="79">
        <v>0</v>
      </c>
      <c r="T15" s="79">
        <v>0</v>
      </c>
      <c r="U15" s="79">
        <v>0</v>
      </c>
      <c r="V15" s="79">
        <f t="shared" si="6"/>
        <v>0</v>
      </c>
      <c r="W15" s="79">
        <v>0</v>
      </c>
      <c r="X15" s="79">
        <v>0</v>
      </c>
      <c r="Y15" s="79">
        <v>0</v>
      </c>
      <c r="Z15" s="79">
        <f t="shared" si="8"/>
        <v>0</v>
      </c>
      <c r="AA15" s="79">
        <v>0</v>
      </c>
      <c r="AB15" s="79">
        <v>0</v>
      </c>
      <c r="AC15" s="79">
        <v>0</v>
      </c>
      <c r="AD15" s="79"/>
    </row>
    <row r="16" s="70" customFormat="1" ht="21" customHeight="1" spans="1:30">
      <c r="A16" s="80" t="s">
        <v>607</v>
      </c>
      <c r="B16" s="79"/>
      <c r="C16" s="79"/>
      <c r="D16" s="79">
        <f t="shared" si="7"/>
        <v>0</v>
      </c>
      <c r="E16" s="79"/>
      <c r="F16" s="79">
        <f t="shared" si="1"/>
        <v>0</v>
      </c>
      <c r="G16" s="79">
        <f t="shared" si="1"/>
        <v>0</v>
      </c>
      <c r="H16" s="79">
        <f t="shared" si="2"/>
        <v>0</v>
      </c>
      <c r="I16" s="79">
        <f t="shared" si="3"/>
        <v>0</v>
      </c>
      <c r="J16" s="79"/>
      <c r="K16" s="79"/>
      <c r="L16" s="79"/>
      <c r="M16" s="79">
        <v>0</v>
      </c>
      <c r="N16" s="79">
        <v>0</v>
      </c>
      <c r="O16" s="79">
        <f t="shared" si="4"/>
        <v>0</v>
      </c>
      <c r="P16" s="79">
        <f t="shared" si="5"/>
        <v>0</v>
      </c>
      <c r="Q16" s="79">
        <v>0</v>
      </c>
      <c r="R16" s="79">
        <v>0</v>
      </c>
      <c r="S16" s="79">
        <v>0</v>
      </c>
      <c r="T16" s="79">
        <v>0</v>
      </c>
      <c r="U16" s="79">
        <v>0</v>
      </c>
      <c r="V16" s="79">
        <f t="shared" si="6"/>
        <v>0</v>
      </c>
      <c r="W16" s="79">
        <v>0</v>
      </c>
      <c r="X16" s="79">
        <v>0</v>
      </c>
      <c r="Y16" s="79">
        <v>0</v>
      </c>
      <c r="Z16" s="79">
        <f t="shared" si="8"/>
        <v>0</v>
      </c>
      <c r="AA16" s="79">
        <v>0</v>
      </c>
      <c r="AB16" s="79">
        <v>0</v>
      </c>
      <c r="AC16" s="79">
        <v>0</v>
      </c>
      <c r="AD16" s="79"/>
    </row>
    <row r="17" s="70" customFormat="1" ht="21" customHeight="1" spans="1:30">
      <c r="A17" s="80" t="s">
        <v>674</v>
      </c>
      <c r="B17" s="79">
        <v>1</v>
      </c>
      <c r="C17" s="79">
        <v>1</v>
      </c>
      <c r="D17" s="79">
        <f t="shared" si="7"/>
        <v>3</v>
      </c>
      <c r="E17" s="79">
        <v>3</v>
      </c>
      <c r="F17" s="79">
        <f t="shared" si="1"/>
        <v>0</v>
      </c>
      <c r="G17" s="79">
        <f t="shared" si="1"/>
        <v>0</v>
      </c>
      <c r="H17" s="79">
        <f t="shared" si="2"/>
        <v>3</v>
      </c>
      <c r="I17" s="79">
        <f t="shared" si="3"/>
        <v>3</v>
      </c>
      <c r="J17" s="79"/>
      <c r="K17" s="79"/>
      <c r="L17" s="79">
        <v>3</v>
      </c>
      <c r="M17" s="79">
        <v>0</v>
      </c>
      <c r="N17" s="79">
        <v>0</v>
      </c>
      <c r="O17" s="79">
        <f t="shared" si="4"/>
        <v>0</v>
      </c>
      <c r="P17" s="79">
        <f t="shared" si="5"/>
        <v>0</v>
      </c>
      <c r="Q17" s="79">
        <v>0</v>
      </c>
      <c r="R17" s="79">
        <v>0</v>
      </c>
      <c r="S17" s="79">
        <v>0</v>
      </c>
      <c r="T17" s="79">
        <v>0</v>
      </c>
      <c r="U17" s="79">
        <v>0</v>
      </c>
      <c r="V17" s="79">
        <f t="shared" si="6"/>
        <v>0</v>
      </c>
      <c r="W17" s="79">
        <v>0</v>
      </c>
      <c r="X17" s="79">
        <v>0</v>
      </c>
      <c r="Y17" s="79">
        <v>0</v>
      </c>
      <c r="Z17" s="79">
        <f t="shared" si="8"/>
        <v>0</v>
      </c>
      <c r="AA17" s="79">
        <v>0</v>
      </c>
      <c r="AB17" s="79">
        <v>0</v>
      </c>
      <c r="AC17" s="79">
        <v>0</v>
      </c>
      <c r="AD17" s="79"/>
    </row>
    <row r="18" s="70" customFormat="1" ht="21" customHeight="1" spans="1:30">
      <c r="A18" s="80" t="s">
        <v>737</v>
      </c>
      <c r="B18" s="79"/>
      <c r="C18" s="79"/>
      <c r="D18" s="79">
        <f t="shared" si="7"/>
        <v>0</v>
      </c>
      <c r="E18" s="79"/>
      <c r="F18" s="79">
        <f t="shared" si="1"/>
        <v>0</v>
      </c>
      <c r="G18" s="79">
        <f t="shared" si="1"/>
        <v>0</v>
      </c>
      <c r="H18" s="79">
        <f t="shared" si="2"/>
        <v>0</v>
      </c>
      <c r="I18" s="79">
        <f t="shared" si="3"/>
        <v>0</v>
      </c>
      <c r="J18" s="79"/>
      <c r="K18" s="79"/>
      <c r="L18" s="79"/>
      <c r="M18" s="79">
        <v>0</v>
      </c>
      <c r="N18" s="79">
        <v>0</v>
      </c>
      <c r="O18" s="79">
        <f t="shared" si="4"/>
        <v>0</v>
      </c>
      <c r="P18" s="79">
        <f t="shared" si="5"/>
        <v>0</v>
      </c>
      <c r="Q18" s="79">
        <v>0</v>
      </c>
      <c r="R18" s="79">
        <v>0</v>
      </c>
      <c r="S18" s="79">
        <v>0</v>
      </c>
      <c r="T18" s="79">
        <v>0</v>
      </c>
      <c r="U18" s="79">
        <v>0</v>
      </c>
      <c r="V18" s="79">
        <f t="shared" si="6"/>
        <v>0</v>
      </c>
      <c r="W18" s="79">
        <v>0</v>
      </c>
      <c r="X18" s="79">
        <v>0</v>
      </c>
      <c r="Y18" s="79">
        <v>0</v>
      </c>
      <c r="Z18" s="79">
        <f t="shared" si="8"/>
        <v>0</v>
      </c>
      <c r="AA18" s="79">
        <v>0</v>
      </c>
      <c r="AB18" s="79">
        <v>0</v>
      </c>
      <c r="AC18" s="79">
        <v>0</v>
      </c>
      <c r="AD18" s="79"/>
    </row>
    <row r="19" s="70" customFormat="1" ht="21" customHeight="1" spans="1:30">
      <c r="A19" s="80" t="s">
        <v>757</v>
      </c>
      <c r="B19" s="79">
        <v>2</v>
      </c>
      <c r="C19" s="79">
        <v>2</v>
      </c>
      <c r="D19" s="79">
        <f t="shared" si="7"/>
        <v>32</v>
      </c>
      <c r="E19" s="79">
        <v>22</v>
      </c>
      <c r="F19" s="79">
        <f t="shared" si="1"/>
        <v>0</v>
      </c>
      <c r="G19" s="79">
        <v>10</v>
      </c>
      <c r="H19" s="79">
        <f t="shared" si="2"/>
        <v>32</v>
      </c>
      <c r="I19" s="79">
        <f t="shared" si="3"/>
        <v>22</v>
      </c>
      <c r="J19" s="79"/>
      <c r="K19" s="79"/>
      <c r="L19" s="79">
        <v>22</v>
      </c>
      <c r="M19" s="79">
        <v>0</v>
      </c>
      <c r="N19" s="79">
        <v>10</v>
      </c>
      <c r="O19" s="79">
        <f t="shared" si="4"/>
        <v>0</v>
      </c>
      <c r="P19" s="79">
        <f t="shared" si="5"/>
        <v>0</v>
      </c>
      <c r="Q19" s="79">
        <v>0</v>
      </c>
      <c r="R19" s="79">
        <v>0</v>
      </c>
      <c r="S19" s="79">
        <v>0</v>
      </c>
      <c r="T19" s="79">
        <v>0</v>
      </c>
      <c r="U19" s="79">
        <v>0</v>
      </c>
      <c r="V19" s="79">
        <f t="shared" si="6"/>
        <v>0</v>
      </c>
      <c r="W19" s="79">
        <v>0</v>
      </c>
      <c r="X19" s="79">
        <v>0</v>
      </c>
      <c r="Y19" s="79">
        <v>0</v>
      </c>
      <c r="Z19" s="79">
        <f t="shared" si="8"/>
        <v>0</v>
      </c>
      <c r="AA19" s="79">
        <v>0</v>
      </c>
      <c r="AB19" s="79">
        <v>0</v>
      </c>
      <c r="AC19" s="79">
        <v>0</v>
      </c>
      <c r="AD19" s="79"/>
    </row>
    <row r="20" s="70" customFormat="1" ht="21" customHeight="1" spans="1:30">
      <c r="A20" s="80" t="s">
        <v>849</v>
      </c>
      <c r="B20" s="79"/>
      <c r="C20" s="79"/>
      <c r="D20" s="79">
        <f t="shared" si="7"/>
        <v>0</v>
      </c>
      <c r="E20" s="79"/>
      <c r="F20" s="79">
        <f t="shared" si="1"/>
        <v>0</v>
      </c>
      <c r="G20" s="79">
        <f t="shared" si="1"/>
        <v>0</v>
      </c>
      <c r="H20" s="79">
        <f t="shared" si="2"/>
        <v>0</v>
      </c>
      <c r="I20" s="79">
        <f t="shared" si="3"/>
        <v>0</v>
      </c>
      <c r="J20" s="79"/>
      <c r="K20" s="79"/>
      <c r="L20" s="79"/>
      <c r="M20" s="79">
        <v>0</v>
      </c>
      <c r="N20" s="79">
        <v>0</v>
      </c>
      <c r="O20" s="79">
        <f t="shared" si="4"/>
        <v>0</v>
      </c>
      <c r="P20" s="79">
        <f t="shared" si="5"/>
        <v>0</v>
      </c>
      <c r="Q20" s="79">
        <v>0</v>
      </c>
      <c r="R20" s="79">
        <v>0</v>
      </c>
      <c r="S20" s="79">
        <v>0</v>
      </c>
      <c r="T20" s="79">
        <v>0</v>
      </c>
      <c r="U20" s="79">
        <v>0</v>
      </c>
      <c r="V20" s="79">
        <f t="shared" si="6"/>
        <v>0</v>
      </c>
      <c r="W20" s="79">
        <v>0</v>
      </c>
      <c r="X20" s="79">
        <v>0</v>
      </c>
      <c r="Y20" s="79">
        <v>0</v>
      </c>
      <c r="Z20" s="79">
        <f t="shared" si="8"/>
        <v>0</v>
      </c>
      <c r="AA20" s="79">
        <v>0</v>
      </c>
      <c r="AB20" s="79">
        <v>0</v>
      </c>
      <c r="AC20" s="79">
        <v>0</v>
      </c>
      <c r="AD20" s="79"/>
    </row>
    <row r="21" s="70" customFormat="1" ht="21" customHeight="1" spans="1:30">
      <c r="A21" s="80" t="s">
        <v>888</v>
      </c>
      <c r="B21" s="79"/>
      <c r="C21" s="79"/>
      <c r="D21" s="79">
        <f t="shared" si="7"/>
        <v>0</v>
      </c>
      <c r="E21" s="79"/>
      <c r="F21" s="79">
        <f t="shared" si="1"/>
        <v>0</v>
      </c>
      <c r="G21" s="79">
        <f t="shared" si="1"/>
        <v>0</v>
      </c>
      <c r="H21" s="79">
        <f t="shared" si="2"/>
        <v>0</v>
      </c>
      <c r="I21" s="79">
        <f t="shared" si="3"/>
        <v>0</v>
      </c>
      <c r="J21" s="79"/>
      <c r="K21" s="79"/>
      <c r="L21" s="79"/>
      <c r="M21" s="79">
        <v>0</v>
      </c>
      <c r="N21" s="79">
        <v>0</v>
      </c>
      <c r="O21" s="79">
        <f t="shared" si="4"/>
        <v>0</v>
      </c>
      <c r="P21" s="79">
        <f t="shared" si="5"/>
        <v>0</v>
      </c>
      <c r="Q21" s="79">
        <v>0</v>
      </c>
      <c r="R21" s="79">
        <v>0</v>
      </c>
      <c r="S21" s="79">
        <v>0</v>
      </c>
      <c r="T21" s="79">
        <v>0</v>
      </c>
      <c r="U21" s="79">
        <v>0</v>
      </c>
      <c r="V21" s="79">
        <f t="shared" si="6"/>
        <v>0</v>
      </c>
      <c r="W21" s="79">
        <v>0</v>
      </c>
      <c r="X21" s="79">
        <v>0</v>
      </c>
      <c r="Y21" s="79">
        <v>0</v>
      </c>
      <c r="Z21" s="79">
        <f t="shared" si="8"/>
        <v>0</v>
      </c>
      <c r="AA21" s="79">
        <v>0</v>
      </c>
      <c r="AB21" s="79">
        <v>0</v>
      </c>
      <c r="AC21" s="79">
        <v>0</v>
      </c>
      <c r="AD21" s="79"/>
    </row>
    <row r="22" s="70" customFormat="1" ht="21" customHeight="1" spans="1:30">
      <c r="A22" s="80" t="s">
        <v>933</v>
      </c>
      <c r="B22" s="79"/>
      <c r="C22" s="79"/>
      <c r="D22" s="79">
        <f t="shared" si="7"/>
        <v>0</v>
      </c>
      <c r="E22" s="79"/>
      <c r="F22" s="79">
        <f t="shared" si="1"/>
        <v>0</v>
      </c>
      <c r="G22" s="79">
        <f t="shared" si="1"/>
        <v>0</v>
      </c>
      <c r="H22" s="79">
        <f t="shared" si="2"/>
        <v>0</v>
      </c>
      <c r="I22" s="79">
        <f t="shared" si="3"/>
        <v>0</v>
      </c>
      <c r="J22" s="79"/>
      <c r="K22" s="79"/>
      <c r="L22" s="79"/>
      <c r="M22" s="79">
        <v>0</v>
      </c>
      <c r="N22" s="79">
        <v>0</v>
      </c>
      <c r="O22" s="79">
        <f t="shared" si="4"/>
        <v>0</v>
      </c>
      <c r="P22" s="79">
        <f t="shared" si="5"/>
        <v>0</v>
      </c>
      <c r="Q22" s="79">
        <v>0</v>
      </c>
      <c r="R22" s="79">
        <v>0</v>
      </c>
      <c r="S22" s="79">
        <v>0</v>
      </c>
      <c r="T22" s="79">
        <v>0</v>
      </c>
      <c r="U22" s="79">
        <v>0</v>
      </c>
      <c r="V22" s="79">
        <f t="shared" si="6"/>
        <v>0</v>
      </c>
      <c r="W22" s="79">
        <v>0</v>
      </c>
      <c r="X22" s="79">
        <v>0</v>
      </c>
      <c r="Y22" s="79">
        <v>0</v>
      </c>
      <c r="Z22" s="79">
        <f t="shared" si="8"/>
        <v>0</v>
      </c>
      <c r="AA22" s="79">
        <v>0</v>
      </c>
      <c r="AB22" s="79">
        <v>0</v>
      </c>
      <c r="AC22" s="79">
        <v>0</v>
      </c>
      <c r="AD22" s="79"/>
    </row>
    <row r="23" s="70" customFormat="1" ht="21" customHeight="1" spans="1:30">
      <c r="A23" s="80" t="s">
        <v>946</v>
      </c>
      <c r="B23" s="79"/>
      <c r="C23" s="79"/>
      <c r="D23" s="79">
        <f t="shared" si="7"/>
        <v>0</v>
      </c>
      <c r="E23" s="79"/>
      <c r="F23" s="79">
        <f t="shared" si="1"/>
        <v>0</v>
      </c>
      <c r="G23" s="79">
        <f t="shared" si="1"/>
        <v>0</v>
      </c>
      <c r="H23" s="79">
        <f t="shared" si="2"/>
        <v>0</v>
      </c>
      <c r="I23" s="79">
        <f t="shared" si="3"/>
        <v>0</v>
      </c>
      <c r="J23" s="79"/>
      <c r="K23" s="79"/>
      <c r="L23" s="79"/>
      <c r="M23" s="79">
        <v>0</v>
      </c>
      <c r="N23" s="79">
        <v>0</v>
      </c>
      <c r="O23" s="79">
        <f t="shared" si="4"/>
        <v>0</v>
      </c>
      <c r="P23" s="79">
        <f t="shared" si="5"/>
        <v>0</v>
      </c>
      <c r="Q23" s="79">
        <v>0</v>
      </c>
      <c r="R23" s="79">
        <v>0</v>
      </c>
      <c r="S23" s="79">
        <v>0</v>
      </c>
      <c r="T23" s="79">
        <v>0</v>
      </c>
      <c r="U23" s="79">
        <v>0</v>
      </c>
      <c r="V23" s="79">
        <f t="shared" si="6"/>
        <v>0</v>
      </c>
      <c r="W23" s="79">
        <v>0</v>
      </c>
      <c r="X23" s="79">
        <v>0</v>
      </c>
      <c r="Y23" s="79">
        <v>0</v>
      </c>
      <c r="Z23" s="79">
        <f t="shared" si="8"/>
        <v>0</v>
      </c>
      <c r="AA23" s="79">
        <v>0</v>
      </c>
      <c r="AB23" s="79">
        <v>0</v>
      </c>
      <c r="AC23" s="79">
        <v>0</v>
      </c>
      <c r="AD23" s="79"/>
    </row>
    <row r="24" s="70" customFormat="1" ht="21" customHeight="1" spans="1:30">
      <c r="A24" s="80" t="s">
        <v>972</v>
      </c>
      <c r="B24" s="79"/>
      <c r="C24" s="79"/>
      <c r="D24" s="79">
        <f t="shared" si="7"/>
        <v>0</v>
      </c>
      <c r="E24" s="79"/>
      <c r="F24" s="79">
        <f t="shared" si="1"/>
        <v>0</v>
      </c>
      <c r="G24" s="79">
        <f t="shared" si="1"/>
        <v>0</v>
      </c>
      <c r="H24" s="79">
        <f t="shared" si="2"/>
        <v>0</v>
      </c>
      <c r="I24" s="79">
        <f t="shared" si="3"/>
        <v>0</v>
      </c>
      <c r="J24" s="79"/>
      <c r="K24" s="79"/>
      <c r="L24" s="79"/>
      <c r="M24" s="79">
        <v>0</v>
      </c>
      <c r="N24" s="79">
        <v>0</v>
      </c>
      <c r="O24" s="79">
        <f t="shared" si="4"/>
        <v>0</v>
      </c>
      <c r="P24" s="79">
        <f t="shared" si="5"/>
        <v>0</v>
      </c>
      <c r="Q24" s="79">
        <v>0</v>
      </c>
      <c r="R24" s="79">
        <v>0</v>
      </c>
      <c r="S24" s="79">
        <v>0</v>
      </c>
      <c r="T24" s="79">
        <v>0</v>
      </c>
      <c r="U24" s="79">
        <v>0</v>
      </c>
      <c r="V24" s="79">
        <f t="shared" si="6"/>
        <v>0</v>
      </c>
      <c r="W24" s="79">
        <v>0</v>
      </c>
      <c r="X24" s="79">
        <v>0</v>
      </c>
      <c r="Y24" s="79">
        <v>0</v>
      </c>
      <c r="Z24" s="79">
        <f t="shared" si="8"/>
        <v>0</v>
      </c>
      <c r="AA24" s="79">
        <v>0</v>
      </c>
      <c r="AB24" s="79">
        <v>0</v>
      </c>
      <c r="AC24" s="79">
        <v>0</v>
      </c>
      <c r="AD24" s="79"/>
    </row>
    <row r="25" s="70" customFormat="1" ht="21" customHeight="1" spans="1:30">
      <c r="A25" s="80" t="s">
        <v>981</v>
      </c>
      <c r="B25" s="79"/>
      <c r="C25" s="79"/>
      <c r="D25" s="79">
        <f t="shared" si="7"/>
        <v>0</v>
      </c>
      <c r="E25" s="79"/>
      <c r="F25" s="79">
        <f t="shared" si="1"/>
        <v>0</v>
      </c>
      <c r="G25" s="79">
        <f t="shared" si="1"/>
        <v>0</v>
      </c>
      <c r="H25" s="79">
        <f t="shared" si="2"/>
        <v>0</v>
      </c>
      <c r="I25" s="79">
        <f t="shared" si="3"/>
        <v>0</v>
      </c>
      <c r="J25" s="79"/>
      <c r="K25" s="79"/>
      <c r="L25" s="79"/>
      <c r="M25" s="79">
        <v>0</v>
      </c>
      <c r="N25" s="79">
        <v>0</v>
      </c>
      <c r="O25" s="79">
        <f t="shared" si="4"/>
        <v>0</v>
      </c>
      <c r="P25" s="79">
        <f t="shared" si="5"/>
        <v>0</v>
      </c>
      <c r="Q25" s="79">
        <v>0</v>
      </c>
      <c r="R25" s="79">
        <v>0</v>
      </c>
      <c r="S25" s="79">
        <v>0</v>
      </c>
      <c r="T25" s="79">
        <v>0</v>
      </c>
      <c r="U25" s="79">
        <v>0</v>
      </c>
      <c r="V25" s="79">
        <f t="shared" si="6"/>
        <v>0</v>
      </c>
      <c r="W25" s="79">
        <v>0</v>
      </c>
      <c r="X25" s="79">
        <v>0</v>
      </c>
      <c r="Y25" s="79">
        <v>0</v>
      </c>
      <c r="Z25" s="79">
        <f t="shared" si="8"/>
        <v>0</v>
      </c>
      <c r="AA25" s="79">
        <v>0</v>
      </c>
      <c r="AB25" s="79">
        <v>0</v>
      </c>
      <c r="AC25" s="79">
        <v>0</v>
      </c>
      <c r="AD25" s="79"/>
    </row>
    <row r="26" s="70" customFormat="1" ht="21" customHeight="1" spans="1:30">
      <c r="A26" s="80" t="s">
        <v>1019</v>
      </c>
      <c r="B26" s="79"/>
      <c r="C26" s="79"/>
      <c r="D26" s="79">
        <f t="shared" si="7"/>
        <v>0</v>
      </c>
      <c r="E26" s="79"/>
      <c r="F26" s="79">
        <f t="shared" si="1"/>
        <v>0</v>
      </c>
      <c r="G26" s="79">
        <f t="shared" si="1"/>
        <v>0</v>
      </c>
      <c r="H26" s="79">
        <f t="shared" si="2"/>
        <v>0</v>
      </c>
      <c r="I26" s="79">
        <f t="shared" si="3"/>
        <v>0</v>
      </c>
      <c r="J26" s="79"/>
      <c r="K26" s="79"/>
      <c r="L26" s="79"/>
      <c r="M26" s="79">
        <v>0</v>
      </c>
      <c r="N26" s="79">
        <v>0</v>
      </c>
      <c r="O26" s="79">
        <f t="shared" si="4"/>
        <v>0</v>
      </c>
      <c r="P26" s="79">
        <f t="shared" si="5"/>
        <v>0</v>
      </c>
      <c r="Q26" s="79">
        <v>0</v>
      </c>
      <c r="R26" s="79">
        <v>0</v>
      </c>
      <c r="S26" s="79">
        <v>0</v>
      </c>
      <c r="T26" s="79">
        <v>0</v>
      </c>
      <c r="U26" s="79">
        <v>0</v>
      </c>
      <c r="V26" s="79">
        <f t="shared" si="6"/>
        <v>0</v>
      </c>
      <c r="W26" s="79">
        <v>0</v>
      </c>
      <c r="X26" s="79">
        <v>0</v>
      </c>
      <c r="Y26" s="79">
        <v>0</v>
      </c>
      <c r="Z26" s="79">
        <f t="shared" si="8"/>
        <v>0</v>
      </c>
      <c r="AA26" s="79">
        <v>0</v>
      </c>
      <c r="AB26" s="79">
        <v>0</v>
      </c>
      <c r="AC26" s="79">
        <v>0</v>
      </c>
      <c r="AD26" s="79"/>
    </row>
    <row r="27" s="70" customFormat="1" ht="21" customHeight="1" spans="1:30">
      <c r="A27" s="80" t="s">
        <v>1040</v>
      </c>
      <c r="B27" s="79"/>
      <c r="C27" s="79"/>
      <c r="D27" s="79">
        <f t="shared" si="7"/>
        <v>0</v>
      </c>
      <c r="E27" s="79"/>
      <c r="F27" s="79">
        <f t="shared" si="1"/>
        <v>0</v>
      </c>
      <c r="G27" s="79">
        <f t="shared" si="1"/>
        <v>0</v>
      </c>
      <c r="H27" s="79">
        <f t="shared" si="2"/>
        <v>0</v>
      </c>
      <c r="I27" s="79">
        <f t="shared" si="3"/>
        <v>0</v>
      </c>
      <c r="J27" s="79"/>
      <c r="K27" s="79"/>
      <c r="L27" s="79"/>
      <c r="M27" s="79">
        <v>0</v>
      </c>
      <c r="N27" s="79">
        <v>0</v>
      </c>
      <c r="O27" s="79">
        <f t="shared" si="4"/>
        <v>0</v>
      </c>
      <c r="P27" s="79">
        <f t="shared" si="5"/>
        <v>0</v>
      </c>
      <c r="Q27" s="79">
        <v>0</v>
      </c>
      <c r="R27" s="79">
        <v>0</v>
      </c>
      <c r="S27" s="79">
        <v>0</v>
      </c>
      <c r="T27" s="79">
        <v>0</v>
      </c>
      <c r="U27" s="79">
        <v>0</v>
      </c>
      <c r="V27" s="79">
        <f t="shared" si="6"/>
        <v>0</v>
      </c>
      <c r="W27" s="79">
        <v>0</v>
      </c>
      <c r="X27" s="79">
        <v>0</v>
      </c>
      <c r="Y27" s="79">
        <v>0</v>
      </c>
      <c r="Z27" s="79">
        <f t="shared" si="8"/>
        <v>0</v>
      </c>
      <c r="AA27" s="79">
        <v>0</v>
      </c>
      <c r="AB27" s="79">
        <v>0</v>
      </c>
      <c r="AC27" s="79">
        <v>0</v>
      </c>
      <c r="AD27" s="79"/>
    </row>
    <row r="28" s="70" customFormat="1" ht="21" customHeight="1" spans="1:30">
      <c r="A28" s="80" t="s">
        <v>1081</v>
      </c>
      <c r="B28" s="79"/>
      <c r="C28" s="79"/>
      <c r="D28" s="79">
        <f t="shared" si="7"/>
        <v>0</v>
      </c>
      <c r="E28" s="79"/>
      <c r="F28" s="79">
        <f t="shared" si="1"/>
        <v>0</v>
      </c>
      <c r="G28" s="79">
        <f t="shared" si="1"/>
        <v>0</v>
      </c>
      <c r="H28" s="79">
        <f t="shared" si="2"/>
        <v>0</v>
      </c>
      <c r="I28" s="79">
        <f t="shared" si="3"/>
        <v>0</v>
      </c>
      <c r="J28" s="79"/>
      <c r="K28" s="79"/>
      <c r="L28" s="79"/>
      <c r="M28" s="79">
        <v>0</v>
      </c>
      <c r="N28" s="79">
        <v>0</v>
      </c>
      <c r="O28" s="79">
        <f t="shared" si="4"/>
        <v>0</v>
      </c>
      <c r="P28" s="79">
        <f t="shared" si="5"/>
        <v>0</v>
      </c>
      <c r="Q28" s="79">
        <v>0</v>
      </c>
      <c r="R28" s="79">
        <v>0</v>
      </c>
      <c r="S28" s="79">
        <v>0</v>
      </c>
      <c r="T28" s="79">
        <v>0</v>
      </c>
      <c r="U28" s="79">
        <v>0</v>
      </c>
      <c r="V28" s="79">
        <f t="shared" si="6"/>
        <v>0</v>
      </c>
      <c r="W28" s="79">
        <v>0</v>
      </c>
      <c r="X28" s="79">
        <v>0</v>
      </c>
      <c r="Y28" s="79">
        <v>0</v>
      </c>
      <c r="Z28" s="79">
        <f t="shared" si="8"/>
        <v>0</v>
      </c>
      <c r="AA28" s="79">
        <v>0</v>
      </c>
      <c r="AB28" s="79">
        <v>0</v>
      </c>
      <c r="AC28" s="79">
        <v>0</v>
      </c>
      <c r="AD28" s="79"/>
    </row>
    <row r="29" s="70" customFormat="1" ht="21" customHeight="1" spans="1:30">
      <c r="A29" s="80" t="s">
        <v>1414</v>
      </c>
      <c r="B29" s="79"/>
      <c r="C29" s="79"/>
      <c r="D29" s="79">
        <f t="shared" si="7"/>
        <v>0</v>
      </c>
      <c r="E29" s="79"/>
      <c r="F29" s="79">
        <f t="shared" si="1"/>
        <v>0</v>
      </c>
      <c r="G29" s="79">
        <f t="shared" si="1"/>
        <v>0</v>
      </c>
      <c r="H29" s="79">
        <f t="shared" si="2"/>
        <v>0</v>
      </c>
      <c r="I29" s="79">
        <f t="shared" si="3"/>
        <v>0</v>
      </c>
      <c r="J29" s="79"/>
      <c r="K29" s="79"/>
      <c r="L29" s="79"/>
      <c r="M29" s="79">
        <v>0</v>
      </c>
      <c r="N29" s="79">
        <v>0</v>
      </c>
      <c r="O29" s="79">
        <f t="shared" si="4"/>
        <v>0</v>
      </c>
      <c r="P29" s="79">
        <f t="shared" si="5"/>
        <v>0</v>
      </c>
      <c r="Q29" s="79">
        <v>0</v>
      </c>
      <c r="R29" s="79">
        <v>0</v>
      </c>
      <c r="S29" s="79">
        <v>0</v>
      </c>
      <c r="T29" s="79">
        <v>0</v>
      </c>
      <c r="U29" s="79">
        <v>0</v>
      </c>
      <c r="V29" s="79">
        <f t="shared" si="6"/>
        <v>0</v>
      </c>
      <c r="W29" s="79">
        <v>0</v>
      </c>
      <c r="X29" s="79">
        <v>0</v>
      </c>
      <c r="Y29" s="79">
        <v>0</v>
      </c>
      <c r="Z29" s="79">
        <f t="shared" si="8"/>
        <v>0</v>
      </c>
      <c r="AA29" s="79">
        <v>0</v>
      </c>
      <c r="AB29" s="79">
        <v>0</v>
      </c>
      <c r="AC29" s="79">
        <v>0</v>
      </c>
      <c r="AD29" s="79"/>
    </row>
  </sheetData>
  <mergeCells count="31">
    <mergeCell ref="A1:AD1"/>
    <mergeCell ref="H4:Y4"/>
    <mergeCell ref="H5:N5"/>
    <mergeCell ref="O5:U5"/>
    <mergeCell ref="V5:Y5"/>
    <mergeCell ref="I6:L6"/>
    <mergeCell ref="P6:S6"/>
    <mergeCell ref="AA6:AB6"/>
    <mergeCell ref="A4:A7"/>
    <mergeCell ref="B6:B7"/>
    <mergeCell ref="C6:C7"/>
    <mergeCell ref="D6:D7"/>
    <mergeCell ref="E6:E7"/>
    <mergeCell ref="F6:F7"/>
    <mergeCell ref="G6:G7"/>
    <mergeCell ref="H6:H7"/>
    <mergeCell ref="M6:M7"/>
    <mergeCell ref="N6:N7"/>
    <mergeCell ref="O6:O7"/>
    <mergeCell ref="T6:T7"/>
    <mergeCell ref="U6:U7"/>
    <mergeCell ref="V6:V7"/>
    <mergeCell ref="W6:W7"/>
    <mergeCell ref="X6:X7"/>
    <mergeCell ref="Y6:Y7"/>
    <mergeCell ref="Z6:Z7"/>
    <mergeCell ref="AC4:AC7"/>
    <mergeCell ref="AD4:AD7"/>
    <mergeCell ref="B4:C5"/>
    <mergeCell ref="D4:G5"/>
    <mergeCell ref="Z4:AB5"/>
  </mergeCells>
  <pageMargins left="0.41" right="0.41" top="0.57" bottom="0.73" header="0.511811023622047" footer="0.511811023622047"/>
  <pageSetup paperSize="9" scale="5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
  <sheetViews>
    <sheetView tabSelected="1" workbookViewId="0">
      <selection activeCell="G14" sqref="G14"/>
    </sheetView>
  </sheetViews>
  <sheetFormatPr defaultColWidth="9.14285714285714" defaultRowHeight="12.75" outlineLevelCol="1"/>
  <cols>
    <col min="1" max="1" width="76.8571428571429" customWidth="1"/>
    <col min="2" max="2" width="32.7142857142857" customWidth="1"/>
    <col min="5" max="6" width="10.5714285714286"/>
    <col min="7" max="7" width="12.8571428571429"/>
  </cols>
  <sheetData>
    <row r="1" ht="27.75" customHeight="1" spans="1:2">
      <c r="A1" s="59" t="s">
        <v>29</v>
      </c>
      <c r="B1" s="59"/>
    </row>
    <row r="2" s="2" customFormat="1" ht="15" customHeight="1" spans="1:2">
      <c r="A2" s="60"/>
      <c r="B2" s="61" t="s">
        <v>1518</v>
      </c>
    </row>
    <row r="3" s="2" customFormat="1" ht="24" customHeight="1" spans="1:2">
      <c r="A3" s="62" t="s">
        <v>37</v>
      </c>
      <c r="B3" s="61" t="s">
        <v>1519</v>
      </c>
    </row>
    <row r="4" s="23" customFormat="1" ht="17.1" customHeight="1" spans="1:2">
      <c r="A4" s="31" t="s">
        <v>1520</v>
      </c>
      <c r="B4" s="63" t="s">
        <v>43</v>
      </c>
    </row>
    <row r="5" s="23" customFormat="1" ht="17.1" customHeight="1" spans="1:2">
      <c r="A5" s="64" t="s">
        <v>1521</v>
      </c>
      <c r="B5" s="65">
        <v>1</v>
      </c>
    </row>
    <row r="6" s="23" customFormat="1" ht="17.1" customHeight="1" spans="1:2">
      <c r="A6" s="64"/>
      <c r="B6" s="65"/>
    </row>
    <row r="7" s="23" customFormat="1" ht="17.1" customHeight="1" spans="1:2">
      <c r="A7" s="64" t="s">
        <v>1522</v>
      </c>
      <c r="B7" s="66">
        <f>B8+B10</f>
        <v>63</v>
      </c>
    </row>
    <row r="8" s="23" customFormat="1" ht="17.1" customHeight="1" spans="1:2">
      <c r="A8" s="64" t="s">
        <v>1523</v>
      </c>
      <c r="B8" s="65">
        <v>63</v>
      </c>
    </row>
    <row r="9" s="23" customFormat="1" ht="17.1" customHeight="1" spans="1:2">
      <c r="A9" s="64" t="s">
        <v>1524</v>
      </c>
      <c r="B9" s="65"/>
    </row>
    <row r="10" s="23" customFormat="1" ht="17.1" customHeight="1" spans="1:2">
      <c r="A10" s="64" t="s">
        <v>1525</v>
      </c>
      <c r="B10" s="65"/>
    </row>
    <row r="11" s="23" customFormat="1" ht="17.1" customHeight="1" spans="1:2">
      <c r="A11" s="64" t="s">
        <v>1526</v>
      </c>
      <c r="B11" s="65"/>
    </row>
    <row r="12" s="23" customFormat="1" ht="17.1" customHeight="1" spans="1:2">
      <c r="A12" s="64" t="s">
        <v>1527</v>
      </c>
      <c r="B12" s="66">
        <f>B13+B14</f>
        <v>31543</v>
      </c>
    </row>
    <row r="13" s="23" customFormat="1" ht="17.1" customHeight="1" spans="1:2">
      <c r="A13" s="64" t="s">
        <v>1528</v>
      </c>
      <c r="B13" s="65">
        <v>3056</v>
      </c>
    </row>
    <row r="14" s="23" customFormat="1" ht="17.1" customHeight="1" spans="1:2">
      <c r="A14" s="64" t="s">
        <v>1529</v>
      </c>
      <c r="B14" s="65">
        <v>28487</v>
      </c>
    </row>
    <row r="15" s="23" customFormat="1" ht="17.1" customHeight="1" spans="1:2">
      <c r="A15" s="64" t="s">
        <v>1530</v>
      </c>
      <c r="B15" s="67"/>
    </row>
    <row r="16" s="23" customFormat="1" ht="17.1" customHeight="1" spans="1:2">
      <c r="A16" s="64" t="s">
        <v>1531</v>
      </c>
      <c r="B16" s="65">
        <v>13</v>
      </c>
    </row>
    <row r="17" s="23" customFormat="1" ht="17.1" customHeight="1" spans="1:2">
      <c r="A17" s="64" t="s">
        <v>1532</v>
      </c>
      <c r="B17" s="65">
        <v>201</v>
      </c>
    </row>
    <row r="18" s="23" customFormat="1" ht="17.1" customHeight="1" spans="1:2">
      <c r="A18" s="64" t="s">
        <v>1533</v>
      </c>
      <c r="B18" s="65">
        <v>1</v>
      </c>
    </row>
    <row r="19" s="23" customFormat="1" ht="17.1" customHeight="1" spans="1:2">
      <c r="A19" s="64" t="s">
        <v>1534</v>
      </c>
      <c r="B19" s="65">
        <v>7</v>
      </c>
    </row>
    <row r="20" s="23" customFormat="1" ht="17.1" customHeight="1" spans="1:2">
      <c r="A20" s="64" t="s">
        <v>1535</v>
      </c>
      <c r="B20" s="66">
        <f>B21+B22+B23</f>
        <v>110109</v>
      </c>
    </row>
    <row r="21" s="23" customFormat="1" ht="17.1" customHeight="1" spans="1:2">
      <c r="A21" s="64" t="s">
        <v>1536</v>
      </c>
      <c r="B21" s="65">
        <v>27468</v>
      </c>
    </row>
    <row r="22" s="23" customFormat="1" ht="17.1" customHeight="1" spans="1:2">
      <c r="A22" s="64" t="s">
        <v>1537</v>
      </c>
      <c r="B22" s="65">
        <v>32274</v>
      </c>
    </row>
    <row r="23" s="23" customFormat="1" ht="17.1" customHeight="1" spans="1:2">
      <c r="A23" s="64" t="s">
        <v>1538</v>
      </c>
      <c r="B23" s="65">
        <v>50367</v>
      </c>
    </row>
    <row r="24" s="23" customFormat="1" ht="17.1" customHeight="1" spans="1:2">
      <c r="A24" s="64" t="s">
        <v>1539</v>
      </c>
      <c r="B24" s="65">
        <v>27294</v>
      </c>
    </row>
    <row r="25" ht="14.25" spans="1:2">
      <c r="A25" s="64" t="s">
        <v>1540</v>
      </c>
      <c r="B25" s="65">
        <v>25299</v>
      </c>
    </row>
  </sheetData>
  <mergeCells count="1">
    <mergeCell ref="A1:B1"/>
  </mergeCells>
  <pageMargins left="1.29" right="0.55" top="1" bottom="0.984251968503937" header="0.511811023622047" footer="0.511811023622047"/>
  <pageSetup paperSize="9" firstPageNumber="0" orientation="landscape"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I13" sqref="I13"/>
    </sheetView>
  </sheetViews>
  <sheetFormatPr defaultColWidth="9.14285714285714" defaultRowHeight="12.75" outlineLevelCol="5"/>
  <cols>
    <col min="1" max="1" width="40.7142857142857" style="24" customWidth="1"/>
    <col min="2" max="3" width="18.7142857142857" style="24" customWidth="1"/>
    <col min="4" max="4" width="40.7142857142857" style="24" customWidth="1"/>
    <col min="5" max="6" width="18.7142857142857" style="24" customWidth="1"/>
    <col min="7" max="16384" width="9.14285714285714" style="24"/>
  </cols>
  <sheetData>
    <row r="1" ht="27.75" customHeight="1" spans="1:6">
      <c r="A1" s="25" t="s">
        <v>31</v>
      </c>
      <c r="B1" s="25"/>
      <c r="C1" s="25"/>
      <c r="D1" s="25"/>
      <c r="E1" s="25"/>
      <c r="F1" s="25"/>
    </row>
    <row r="2" s="23" customFormat="1" ht="20.1" customHeight="1" spans="1:6">
      <c r="A2" s="26"/>
      <c r="B2" s="26"/>
      <c r="C2" s="26"/>
      <c r="D2" s="26"/>
      <c r="E2" s="26"/>
      <c r="F2" s="27" t="s">
        <v>1541</v>
      </c>
    </row>
    <row r="3" s="23" customFormat="1" ht="27.75" customHeight="1" spans="1:6">
      <c r="A3" s="28" t="s">
        <v>37</v>
      </c>
      <c r="B3" s="26"/>
      <c r="C3" s="29" t="s">
        <v>38</v>
      </c>
      <c r="D3" s="30"/>
      <c r="E3" s="26"/>
      <c r="F3" s="27" t="s">
        <v>39</v>
      </c>
    </row>
    <row r="4" s="23" customFormat="1" ht="20.1" customHeight="1" spans="1:6">
      <c r="A4" s="31" t="s">
        <v>1542</v>
      </c>
      <c r="B4" s="31" t="s">
        <v>1542</v>
      </c>
      <c r="C4" s="31" t="s">
        <v>1542</v>
      </c>
      <c r="D4" s="31" t="s">
        <v>1543</v>
      </c>
      <c r="E4" s="31" t="s">
        <v>1543</v>
      </c>
      <c r="F4" s="31" t="s">
        <v>1543</v>
      </c>
    </row>
    <row r="5" s="23" customFormat="1" ht="20.1" customHeight="1" spans="1:6">
      <c r="A5" s="31" t="s">
        <v>1544</v>
      </c>
      <c r="B5" s="32" t="s">
        <v>1545</v>
      </c>
      <c r="C5" s="32" t="s">
        <v>1546</v>
      </c>
      <c r="D5" s="32" t="s">
        <v>1544</v>
      </c>
      <c r="E5" s="32" t="s">
        <v>1545</v>
      </c>
      <c r="F5" s="32" t="s">
        <v>1546</v>
      </c>
    </row>
    <row r="6" s="23" customFormat="1" ht="20.1" customHeight="1" spans="1:6">
      <c r="A6" s="33" t="s">
        <v>1547</v>
      </c>
      <c r="B6" s="34"/>
      <c r="C6" s="34"/>
      <c r="D6" s="35" t="s">
        <v>1548</v>
      </c>
      <c r="E6" s="34"/>
      <c r="F6" s="34"/>
    </row>
    <row r="7" s="23" customFormat="1" ht="20.1" customHeight="1" spans="1:6">
      <c r="A7" s="36" t="s">
        <v>1549</v>
      </c>
      <c r="B7" s="37"/>
      <c r="C7" s="38"/>
      <c r="D7" s="36" t="s">
        <v>1550</v>
      </c>
      <c r="E7" s="39"/>
      <c r="F7" s="39"/>
    </row>
    <row r="8" s="23" customFormat="1" ht="20.1" customHeight="1" spans="1:6">
      <c r="A8" s="36" t="s">
        <v>1551</v>
      </c>
      <c r="B8" s="37"/>
      <c r="C8" s="38"/>
      <c r="D8" s="36" t="s">
        <v>1552</v>
      </c>
      <c r="E8" s="39"/>
      <c r="F8" s="39"/>
    </row>
    <row r="9" s="23" customFormat="1" ht="20.1" customHeight="1" spans="1:6">
      <c r="A9" s="40" t="s">
        <v>1553</v>
      </c>
      <c r="B9" s="37"/>
      <c r="C9" s="38"/>
      <c r="D9" s="36" t="s">
        <v>1554</v>
      </c>
      <c r="E9" s="41">
        <v>3714.06</v>
      </c>
      <c r="F9" s="41">
        <v>3714.06</v>
      </c>
    </row>
    <row r="10" s="23" customFormat="1" ht="20.1" customHeight="1" spans="1:6">
      <c r="A10" s="36" t="s">
        <v>1555</v>
      </c>
      <c r="B10" s="42"/>
      <c r="C10" s="43"/>
      <c r="D10" s="42" t="s">
        <v>1556</v>
      </c>
      <c r="E10" s="41">
        <v>54.43</v>
      </c>
      <c r="F10" s="41">
        <v>54.43</v>
      </c>
    </row>
    <row r="11" s="23" customFormat="1" ht="20.1" customHeight="1" spans="1:6">
      <c r="A11" s="36" t="s">
        <v>1557</v>
      </c>
      <c r="B11" s="42"/>
      <c r="C11" s="43"/>
      <c r="D11" s="42" t="s">
        <v>1558</v>
      </c>
      <c r="E11" s="41"/>
      <c r="F11" s="41"/>
    </row>
    <row r="12" s="23" customFormat="1" ht="20.1" customHeight="1" spans="1:6">
      <c r="A12" s="36" t="s">
        <v>1559</v>
      </c>
      <c r="B12" s="42"/>
      <c r="C12" s="43"/>
      <c r="D12" s="42" t="s">
        <v>1560</v>
      </c>
      <c r="E12" s="41"/>
      <c r="F12" s="41"/>
    </row>
    <row r="13" s="23" customFormat="1" ht="20.1" customHeight="1" spans="1:6">
      <c r="A13" s="36" t="s">
        <v>1561</v>
      </c>
      <c r="B13" s="42"/>
      <c r="C13" s="43"/>
      <c r="D13" s="42" t="s">
        <v>1562</v>
      </c>
      <c r="E13" s="41"/>
      <c r="F13" s="41"/>
    </row>
    <row r="14" s="23" customFormat="1" ht="20.1" customHeight="1" spans="1:6">
      <c r="A14" s="36" t="s">
        <v>1563</v>
      </c>
      <c r="B14" s="42"/>
      <c r="C14" s="43"/>
      <c r="D14" s="44" t="s">
        <v>1564</v>
      </c>
      <c r="E14" s="45">
        <f>E7+E8+E9+E10+E11+E12+E13</f>
        <v>3768.49</v>
      </c>
      <c r="F14" s="45">
        <f>F7+F8+F9+F10+F11+F12+F13</f>
        <v>3768.49</v>
      </c>
    </row>
    <row r="15" s="23" customFormat="1" ht="20.1" customHeight="1" spans="1:6">
      <c r="A15" s="36" t="s">
        <v>1565</v>
      </c>
      <c r="B15" s="42"/>
      <c r="C15" s="43"/>
      <c r="D15" s="46" t="s">
        <v>1566</v>
      </c>
      <c r="E15" s="41"/>
      <c r="F15" s="41"/>
    </row>
    <row r="16" s="23" customFormat="1" ht="20.1" customHeight="1" spans="1:6">
      <c r="A16" s="36" t="s">
        <v>1567</v>
      </c>
      <c r="B16" s="42"/>
      <c r="C16" s="43"/>
      <c r="D16" s="42" t="s">
        <v>1568</v>
      </c>
      <c r="E16" s="39"/>
      <c r="F16" s="39"/>
    </row>
    <row r="17" s="23" customFormat="1" ht="20.1" customHeight="1" spans="1:6">
      <c r="A17" s="36" t="s">
        <v>1569</v>
      </c>
      <c r="B17" s="42">
        <v>3768.49</v>
      </c>
      <c r="C17" s="43">
        <v>3768.49</v>
      </c>
      <c r="D17" s="42" t="s">
        <v>1570</v>
      </c>
      <c r="E17" s="47"/>
      <c r="F17" s="47"/>
    </row>
    <row r="18" s="23" customFormat="1" ht="20.1" customHeight="1" spans="1:6">
      <c r="A18" s="48" t="s">
        <v>1571</v>
      </c>
      <c r="B18" s="37"/>
      <c r="C18" s="38"/>
      <c r="D18" s="42" t="s">
        <v>1572</v>
      </c>
      <c r="E18" s="41"/>
      <c r="F18" s="41"/>
    </row>
    <row r="19" s="23" customFormat="1" ht="20.1" customHeight="1" spans="1:6">
      <c r="A19" s="36" t="s">
        <v>1573</v>
      </c>
      <c r="B19" s="42"/>
      <c r="C19" s="43"/>
      <c r="D19" s="42" t="s">
        <v>1574</v>
      </c>
      <c r="E19" s="39"/>
      <c r="F19" s="39"/>
    </row>
    <row r="20" s="23" customFormat="1" ht="20.1" customHeight="1" spans="1:6">
      <c r="A20" s="44" t="s">
        <v>1575</v>
      </c>
      <c r="B20" s="49">
        <f>B7+B8+B9+B10+B11+B12+B13+B14+B15+B16+B17+B18+B19</f>
        <v>3768.49</v>
      </c>
      <c r="C20" s="49">
        <f>C7+C8+C9+C10+C11+C12+C13+C14+C15+C16+C17+C18+C19</f>
        <v>3768.49</v>
      </c>
      <c r="D20" s="42" t="s">
        <v>1576</v>
      </c>
      <c r="E20" s="39"/>
      <c r="F20" s="39"/>
    </row>
    <row r="21" s="23" customFormat="1" ht="20.1" customHeight="1" spans="1:6">
      <c r="A21" s="46" t="s">
        <v>1577</v>
      </c>
      <c r="B21" s="42"/>
      <c r="C21" s="43"/>
      <c r="D21" s="44" t="s">
        <v>1578</v>
      </c>
      <c r="E21" s="45">
        <f>E16+E17+E18+E19+E20</f>
        <v>0</v>
      </c>
      <c r="F21" s="45">
        <f>F16+F17+F18+F19+F20</f>
        <v>0</v>
      </c>
    </row>
    <row r="22" s="23" customFormat="1" ht="20.1" customHeight="1" spans="1:6">
      <c r="A22" s="37" t="s">
        <v>1579</v>
      </c>
      <c r="B22" s="42"/>
      <c r="C22" s="43"/>
      <c r="D22" s="44" t="s">
        <v>1580</v>
      </c>
      <c r="E22" s="45">
        <f>E14+E21</f>
        <v>3768.49</v>
      </c>
      <c r="F22" s="45">
        <f>F14+F21</f>
        <v>3768.49</v>
      </c>
    </row>
    <row r="23" s="23" customFormat="1" ht="20.1" customHeight="1" spans="1:6">
      <c r="A23" s="42" t="s">
        <v>1581</v>
      </c>
      <c r="B23" s="42"/>
      <c r="C23" s="43"/>
      <c r="D23" s="50" t="s">
        <v>1582</v>
      </c>
      <c r="E23" s="41"/>
      <c r="F23" s="41"/>
    </row>
    <row r="24" s="23" customFormat="1" ht="20.1" customHeight="1" spans="1:6">
      <c r="A24" s="42" t="s">
        <v>1583</v>
      </c>
      <c r="B24" s="42"/>
      <c r="C24" s="51"/>
      <c r="D24" s="52" t="s">
        <v>1584</v>
      </c>
      <c r="E24" s="34"/>
      <c r="F24" s="34"/>
    </row>
    <row r="25" s="23" customFormat="1" ht="20.1" customHeight="1" spans="1:6">
      <c r="A25" s="44" t="s">
        <v>1585</v>
      </c>
      <c r="B25" s="49">
        <f>B22+B23+B24</f>
        <v>0</v>
      </c>
      <c r="C25" s="49">
        <f>C22+C23+C24</f>
        <v>0</v>
      </c>
      <c r="D25" s="42" t="s">
        <v>1586</v>
      </c>
      <c r="E25" s="39"/>
      <c r="F25" s="39"/>
    </row>
    <row r="26" s="23" customFormat="1" ht="20.1" customHeight="1" spans="1:6">
      <c r="A26" s="42"/>
      <c r="B26" s="42"/>
      <c r="C26" s="51"/>
      <c r="D26" s="42" t="s">
        <v>1587</v>
      </c>
      <c r="E26" s="41"/>
      <c r="F26" s="41"/>
    </row>
    <row r="27" s="23" customFormat="1" ht="20.1" customHeight="1" spans="1:6">
      <c r="A27" s="53"/>
      <c r="B27" s="42"/>
      <c r="C27" s="42"/>
      <c r="D27" s="42" t="s">
        <v>1588</v>
      </c>
      <c r="E27" s="41"/>
      <c r="F27" s="41"/>
    </row>
    <row r="28" s="23" customFormat="1" ht="20.1" customHeight="1" spans="1:6">
      <c r="A28" s="54"/>
      <c r="B28" s="55"/>
      <c r="C28" s="55"/>
      <c r="D28" s="44" t="s">
        <v>1589</v>
      </c>
      <c r="E28" s="56">
        <f>E24+E25+E26+E27</f>
        <v>0</v>
      </c>
      <c r="F28" s="56">
        <f>F24+F25+F26+F27</f>
        <v>0</v>
      </c>
    </row>
    <row r="29" s="23" customFormat="1" ht="20.1" customHeight="1" spans="1:6">
      <c r="A29" s="57" t="s">
        <v>1590</v>
      </c>
      <c r="B29" s="56">
        <f>B20+B25</f>
        <v>3768.49</v>
      </c>
      <c r="C29" s="56">
        <f>C20+C25</f>
        <v>3768.49</v>
      </c>
      <c r="D29" s="58" t="s">
        <v>1591</v>
      </c>
      <c r="E29" s="56">
        <f>E22+E28</f>
        <v>3768.49</v>
      </c>
      <c r="F29" s="56">
        <f>F22+F28</f>
        <v>3768.49</v>
      </c>
    </row>
  </sheetData>
  <mergeCells count="3">
    <mergeCell ref="A1:F1"/>
    <mergeCell ref="A4:C4"/>
    <mergeCell ref="D4:F4"/>
  </mergeCells>
  <pageMargins left="0.747916666666667" right="0.747916666666667" top="0.984027777777778" bottom="0.984027777777778" header="0.510416666666667" footer="0.510416666666667"/>
  <pageSetup paperSize="9" scale="78" firstPageNumber="4294963191"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D6" sqref="D6"/>
    </sheetView>
  </sheetViews>
  <sheetFormatPr defaultColWidth="9" defaultRowHeight="12.75" outlineLevelCol="4"/>
  <cols>
    <col min="1" max="2" width="37.5714285714286" customWidth="1"/>
    <col min="3" max="4" width="28.4285714285714" customWidth="1"/>
    <col min="5" max="5" width="43.5714285714286" customWidth="1"/>
  </cols>
  <sheetData>
    <row r="1" ht="22.5" spans="1:5">
      <c r="A1" s="1" t="s">
        <v>1592</v>
      </c>
      <c r="B1" s="1"/>
      <c r="C1" s="1"/>
      <c r="D1" s="1"/>
      <c r="E1" s="1"/>
    </row>
    <row r="2" ht="14.25" spans="1:5">
      <c r="A2" s="2"/>
      <c r="B2" s="3"/>
      <c r="C2" s="3"/>
      <c r="D2" s="3"/>
      <c r="E2" s="4" t="s">
        <v>1593</v>
      </c>
    </row>
    <row r="3" ht="14.25" spans="1:5">
      <c r="A3" s="2" t="s">
        <v>37</v>
      </c>
      <c r="B3" s="3"/>
      <c r="C3" s="5" t="s">
        <v>1141</v>
      </c>
      <c r="D3" s="3"/>
      <c r="E3" s="4" t="s">
        <v>1594</v>
      </c>
    </row>
    <row r="4" ht="20.25" customHeight="1" spans="1:5">
      <c r="A4" s="6" t="s">
        <v>1544</v>
      </c>
      <c r="B4" s="7" t="s">
        <v>1595</v>
      </c>
      <c r="C4" s="8" t="s">
        <v>122</v>
      </c>
      <c r="D4" s="8"/>
      <c r="E4" s="8" t="s">
        <v>1596</v>
      </c>
    </row>
    <row r="5" ht="20.25" customHeight="1" spans="1:5">
      <c r="A5" s="6"/>
      <c r="B5" s="7"/>
      <c r="C5" s="8" t="s">
        <v>1597</v>
      </c>
      <c r="D5" s="8" t="s">
        <v>1598</v>
      </c>
      <c r="E5" s="8"/>
    </row>
    <row r="6" ht="20.25" customHeight="1" spans="1:5">
      <c r="A6" s="6" t="s">
        <v>1599</v>
      </c>
      <c r="B6" s="9"/>
      <c r="C6" s="10">
        <f>SUM(C7:C26)</f>
        <v>0</v>
      </c>
      <c r="D6" s="10">
        <f>SUM(D7:D26)</f>
        <v>0</v>
      </c>
      <c r="E6" s="11"/>
    </row>
    <row r="7" ht="20.25" customHeight="1" spans="1:5">
      <c r="A7" s="12"/>
      <c r="B7" s="16"/>
      <c r="C7" s="12"/>
      <c r="D7" s="12"/>
      <c r="E7" s="12"/>
    </row>
    <row r="8" ht="20.25" customHeight="1" spans="1:5">
      <c r="A8" s="12"/>
      <c r="B8" s="16"/>
      <c r="C8" s="12"/>
      <c r="D8" s="12"/>
      <c r="E8" s="12"/>
    </row>
    <row r="9" ht="20.25" customHeight="1" spans="1:5">
      <c r="A9" s="12"/>
      <c r="B9" s="17"/>
      <c r="C9" s="12"/>
      <c r="D9" s="12"/>
      <c r="E9" s="12"/>
    </row>
    <row r="10" ht="20.25" customHeight="1" spans="1:5">
      <c r="A10" s="12"/>
      <c r="B10" s="17"/>
      <c r="C10" s="12"/>
      <c r="D10" s="12"/>
      <c r="E10" s="12"/>
    </row>
    <row r="11" ht="20.25" customHeight="1" spans="1:5">
      <c r="A11" s="12"/>
      <c r="B11" s="17"/>
      <c r="C11" s="12"/>
      <c r="D11" s="12"/>
      <c r="E11" s="12"/>
    </row>
    <row r="12" ht="20.25" customHeight="1" spans="1:5">
      <c r="A12" s="12"/>
      <c r="B12" s="17"/>
      <c r="C12" s="12"/>
      <c r="D12" s="12"/>
      <c r="E12" s="12"/>
    </row>
    <row r="13" ht="20.25" customHeight="1" spans="1:5">
      <c r="A13" s="18"/>
      <c r="B13" s="16"/>
      <c r="C13" s="12"/>
      <c r="D13" s="12"/>
      <c r="E13" s="12"/>
    </row>
    <row r="14" ht="20.25" customHeight="1" spans="1:5">
      <c r="A14" s="18"/>
      <c r="B14" s="16"/>
      <c r="C14" s="12"/>
      <c r="D14" s="12"/>
      <c r="E14" s="12"/>
    </row>
    <row r="15" ht="20.25" customHeight="1" spans="1:5">
      <c r="A15" s="18"/>
      <c r="B15" s="16"/>
      <c r="C15" s="12"/>
      <c r="D15" s="12"/>
      <c r="E15" s="12"/>
    </row>
    <row r="16" ht="20.25" customHeight="1" spans="1:5">
      <c r="A16" s="12"/>
      <c r="B16" s="16"/>
      <c r="C16" s="12"/>
      <c r="D16" s="12"/>
      <c r="E16" s="12"/>
    </row>
    <row r="17" ht="20.25" customHeight="1" spans="1:5">
      <c r="A17" s="12"/>
      <c r="B17" s="16"/>
      <c r="C17" s="12"/>
      <c r="D17" s="12"/>
      <c r="E17" s="12"/>
    </row>
    <row r="18" ht="20.25" customHeight="1" spans="1:5">
      <c r="A18" s="12"/>
      <c r="B18" s="16"/>
      <c r="C18" s="12"/>
      <c r="D18" s="12"/>
      <c r="E18" s="12"/>
    </row>
    <row r="19" ht="20.25" customHeight="1" spans="1:5">
      <c r="A19" s="19"/>
      <c r="B19" s="20"/>
      <c r="C19" s="19"/>
      <c r="D19" s="19"/>
      <c r="E19" s="19"/>
    </row>
    <row r="20" ht="20.25" customHeight="1" spans="1:5">
      <c r="A20" s="18"/>
      <c r="B20" s="21"/>
      <c r="C20" s="22"/>
      <c r="D20" s="22"/>
      <c r="E20" s="22"/>
    </row>
    <row r="21" ht="20.25" customHeight="1" spans="1:5">
      <c r="A21" s="18"/>
      <c r="B21" s="21"/>
      <c r="C21" s="22"/>
      <c r="D21" s="22"/>
      <c r="E21" s="22"/>
    </row>
    <row r="22" ht="20.25" customHeight="1" spans="1:5">
      <c r="A22" s="18"/>
      <c r="B22" s="21"/>
      <c r="C22" s="22"/>
      <c r="D22" s="22"/>
      <c r="E22" s="22"/>
    </row>
    <row r="23" ht="20.25" customHeight="1" spans="1:5">
      <c r="A23" s="12"/>
      <c r="B23" s="21"/>
      <c r="C23" s="22"/>
      <c r="D23" s="22"/>
      <c r="E23" s="22"/>
    </row>
    <row r="24" ht="20.25" customHeight="1" spans="1:5">
      <c r="A24" s="12"/>
      <c r="B24" s="21"/>
      <c r="C24" s="22"/>
      <c r="D24" s="22"/>
      <c r="E24" s="22"/>
    </row>
    <row r="25" ht="20.25" customHeight="1" spans="1:5">
      <c r="A25" s="12"/>
      <c r="B25" s="22"/>
      <c r="C25" s="22"/>
      <c r="D25" s="22"/>
      <c r="E25" s="22"/>
    </row>
    <row r="26" ht="20.25" customHeight="1" spans="1:5">
      <c r="A26" s="12"/>
      <c r="B26" s="22"/>
      <c r="C26" s="22"/>
      <c r="D26" s="22"/>
      <c r="E26" s="22"/>
    </row>
  </sheetData>
  <mergeCells count="5">
    <mergeCell ref="A1:E1"/>
    <mergeCell ref="C4:D4"/>
    <mergeCell ref="A4:A5"/>
    <mergeCell ref="B4:B5"/>
    <mergeCell ref="E4:E5"/>
  </mergeCells>
  <pageMargins left="0.57" right="0.53" top="0.748031496062992" bottom="0.748031496062992" header="0.31496062992126" footer="0.31496062992126"/>
  <pageSetup paperSize="9" scale="7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E14" sqref="E14"/>
    </sheetView>
  </sheetViews>
  <sheetFormatPr defaultColWidth="9" defaultRowHeight="12.75" outlineLevelCol="4"/>
  <cols>
    <col min="1" max="2" width="37.5714285714286" customWidth="1"/>
    <col min="3" max="4" width="28.4285714285714" customWidth="1"/>
    <col min="5" max="5" width="43.5714285714286" customWidth="1"/>
  </cols>
  <sheetData>
    <row r="1" ht="22.5" spans="1:5">
      <c r="A1" s="1" t="s">
        <v>1600</v>
      </c>
      <c r="B1" s="1"/>
      <c r="C1" s="1"/>
      <c r="D1" s="1"/>
      <c r="E1" s="1"/>
    </row>
    <row r="2" ht="14.25" spans="1:5">
      <c r="A2" s="2"/>
      <c r="B2" s="3"/>
      <c r="C2" s="3"/>
      <c r="D2" s="3"/>
      <c r="E2" s="4" t="s">
        <v>1601</v>
      </c>
    </row>
    <row r="3" ht="14.25" spans="1:5">
      <c r="A3" s="2" t="s">
        <v>37</v>
      </c>
      <c r="B3" s="3"/>
      <c r="C3" s="5" t="s">
        <v>1141</v>
      </c>
      <c r="D3" s="3"/>
      <c r="E3" s="4" t="s">
        <v>1594</v>
      </c>
    </row>
    <row r="4" ht="20.25" customHeight="1" spans="1:5">
      <c r="A4" s="6" t="s">
        <v>1544</v>
      </c>
      <c r="B4" s="7" t="s">
        <v>1595</v>
      </c>
      <c r="C4" s="8" t="s">
        <v>122</v>
      </c>
      <c r="D4" s="8"/>
      <c r="E4" s="8" t="s">
        <v>1596</v>
      </c>
    </row>
    <row r="5" ht="20.25" customHeight="1" spans="1:5">
      <c r="A5" s="6"/>
      <c r="B5" s="7"/>
      <c r="C5" s="8" t="s">
        <v>1597</v>
      </c>
      <c r="D5" s="8" t="s">
        <v>1598</v>
      </c>
      <c r="E5" s="8"/>
    </row>
    <row r="6" ht="20.25" customHeight="1" spans="1:5">
      <c r="A6" s="6" t="s">
        <v>1602</v>
      </c>
      <c r="B6" s="9"/>
      <c r="C6" s="10">
        <f>SUM(C7:C26)</f>
        <v>3768.49</v>
      </c>
      <c r="D6" s="10">
        <f>SUM(D7:D26)</f>
        <v>3768.49</v>
      </c>
      <c r="E6" s="11"/>
    </row>
    <row r="7" ht="20.25" customHeight="1" spans="1:5">
      <c r="A7" s="12"/>
      <c r="B7" s="13" t="s">
        <v>1603</v>
      </c>
      <c r="C7" s="14">
        <v>540.32</v>
      </c>
      <c r="D7" s="14">
        <v>540.32</v>
      </c>
      <c r="E7" s="15" t="s">
        <v>1604</v>
      </c>
    </row>
    <row r="8" ht="20.25" customHeight="1" spans="1:5">
      <c r="A8" s="12"/>
      <c r="B8" s="13" t="s">
        <v>1605</v>
      </c>
      <c r="C8" s="14">
        <v>2910.12</v>
      </c>
      <c r="D8" s="14">
        <v>2910.12</v>
      </c>
      <c r="E8" s="15" t="s">
        <v>1606</v>
      </c>
    </row>
    <row r="9" ht="20.25" customHeight="1" spans="1:5">
      <c r="A9" s="12"/>
      <c r="B9" s="13" t="s">
        <v>1607</v>
      </c>
      <c r="C9" s="14">
        <v>318.05</v>
      </c>
      <c r="D9" s="14">
        <v>318.05</v>
      </c>
      <c r="E9" s="15" t="s">
        <v>1608</v>
      </c>
    </row>
    <row r="10" ht="20.25" customHeight="1" spans="1:5">
      <c r="A10" s="12"/>
      <c r="B10" s="17"/>
      <c r="C10" s="12"/>
      <c r="D10" s="12"/>
      <c r="E10" s="12"/>
    </row>
    <row r="11" ht="20.25" customHeight="1" spans="1:5">
      <c r="A11" s="12"/>
      <c r="B11" s="17"/>
      <c r="C11" s="12"/>
      <c r="D11" s="12"/>
      <c r="E11" s="12"/>
    </row>
    <row r="12" ht="20.25" customHeight="1" spans="1:5">
      <c r="A12" s="12"/>
      <c r="B12" s="17"/>
      <c r="C12" s="12"/>
      <c r="D12" s="12"/>
      <c r="E12" s="12"/>
    </row>
    <row r="13" ht="20.25" customHeight="1" spans="1:5">
      <c r="A13" s="18"/>
      <c r="B13" s="16"/>
      <c r="C13" s="12"/>
      <c r="D13" s="12"/>
      <c r="E13" s="12"/>
    </row>
    <row r="14" ht="20.25" customHeight="1" spans="1:5">
      <c r="A14" s="18"/>
      <c r="B14" s="16"/>
      <c r="C14" s="12"/>
      <c r="D14" s="12"/>
      <c r="E14" s="12"/>
    </row>
    <row r="15" ht="20.25" customHeight="1" spans="1:5">
      <c r="A15" s="18"/>
      <c r="B15" s="16"/>
      <c r="C15" s="12"/>
      <c r="D15" s="12"/>
      <c r="E15" s="12"/>
    </row>
    <row r="16" ht="20.25" customHeight="1" spans="1:5">
      <c r="A16" s="12"/>
      <c r="B16" s="16"/>
      <c r="C16" s="12"/>
      <c r="D16" s="12"/>
      <c r="E16" s="12"/>
    </row>
    <row r="17" ht="20.25" customHeight="1" spans="1:5">
      <c r="A17" s="12"/>
      <c r="B17" s="16"/>
      <c r="C17" s="12"/>
      <c r="D17" s="12"/>
      <c r="E17" s="12"/>
    </row>
    <row r="18" ht="20.25" customHeight="1" spans="1:5">
      <c r="A18" s="12"/>
      <c r="B18" s="16"/>
      <c r="C18" s="12"/>
      <c r="D18" s="12"/>
      <c r="E18" s="12"/>
    </row>
    <row r="19" ht="20.25" customHeight="1" spans="1:5">
      <c r="A19" s="19"/>
      <c r="B19" s="20"/>
      <c r="C19" s="19"/>
      <c r="D19" s="19"/>
      <c r="E19" s="19"/>
    </row>
    <row r="20" ht="20.25" customHeight="1" spans="1:5">
      <c r="A20" s="18"/>
      <c r="B20" s="21"/>
      <c r="C20" s="22"/>
      <c r="D20" s="22"/>
      <c r="E20" s="22"/>
    </row>
    <row r="21" ht="20.25" customHeight="1" spans="1:5">
      <c r="A21" s="18"/>
      <c r="B21" s="21"/>
      <c r="C21" s="22"/>
      <c r="D21" s="22"/>
      <c r="E21" s="22"/>
    </row>
    <row r="22" ht="20.25" customHeight="1" spans="1:5">
      <c r="A22" s="18"/>
      <c r="B22" s="21"/>
      <c r="C22" s="22"/>
      <c r="D22" s="22"/>
      <c r="E22" s="22"/>
    </row>
    <row r="23" ht="20.25" customHeight="1" spans="1:5">
      <c r="A23" s="12"/>
      <c r="B23" s="21"/>
      <c r="C23" s="22"/>
      <c r="D23" s="22"/>
      <c r="E23" s="22"/>
    </row>
    <row r="24" ht="20.25" customHeight="1" spans="1:5">
      <c r="A24" s="12"/>
      <c r="B24" s="21"/>
      <c r="C24" s="22"/>
      <c r="D24" s="22"/>
      <c r="E24" s="22"/>
    </row>
    <row r="25" ht="20.25" customHeight="1" spans="1:5">
      <c r="A25" s="12"/>
      <c r="B25" s="22"/>
      <c r="C25" s="22"/>
      <c r="D25" s="22"/>
      <c r="E25" s="22"/>
    </row>
    <row r="26" ht="20.25" customHeight="1" spans="1:5">
      <c r="A26" s="12"/>
      <c r="B26" s="22"/>
      <c r="C26" s="22"/>
      <c r="D26" s="22"/>
      <c r="E26" s="22"/>
    </row>
  </sheetData>
  <mergeCells count="5">
    <mergeCell ref="A1:E1"/>
    <mergeCell ref="C4:D4"/>
    <mergeCell ref="A4:A5"/>
    <mergeCell ref="B4:B5"/>
    <mergeCell ref="E4:E5"/>
  </mergeCells>
  <pageMargins left="0.708661417322835" right="0.708661417322835" top="0.748031496062992" bottom="0.748031496062992" header="0.31496062992126" footer="0.31496062992126"/>
  <pageSetup paperSize="9" scale="7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D13" sqref="D13"/>
    </sheetView>
  </sheetViews>
  <sheetFormatPr defaultColWidth="9" defaultRowHeight="12.75" outlineLevelCol="4"/>
  <cols>
    <col min="1" max="2" width="37.5714285714286" customWidth="1"/>
    <col min="3" max="4" width="28.4285714285714" customWidth="1"/>
    <col min="5" max="5" width="43.5714285714286" customWidth="1"/>
  </cols>
  <sheetData>
    <row r="1" ht="22.5" spans="1:5">
      <c r="A1" s="1" t="s">
        <v>1609</v>
      </c>
      <c r="B1" s="1"/>
      <c r="C1" s="1"/>
      <c r="D1" s="1"/>
      <c r="E1" s="1"/>
    </row>
    <row r="2" ht="14.25" spans="1:5">
      <c r="A2" s="2"/>
      <c r="B2" s="3"/>
      <c r="C2" s="3"/>
      <c r="D2" s="3"/>
      <c r="E2" s="4" t="s">
        <v>1610</v>
      </c>
    </row>
    <row r="3" ht="14.25" spans="1:5">
      <c r="A3" s="2" t="s">
        <v>37</v>
      </c>
      <c r="B3" s="3"/>
      <c r="C3" s="5" t="s">
        <v>1141</v>
      </c>
      <c r="D3" s="3"/>
      <c r="E3" s="4" t="s">
        <v>1594</v>
      </c>
    </row>
    <row r="4" ht="20.25" customHeight="1" spans="1:5">
      <c r="A4" s="6" t="s">
        <v>1544</v>
      </c>
      <c r="B4" s="7" t="s">
        <v>1595</v>
      </c>
      <c r="C4" s="8" t="s">
        <v>122</v>
      </c>
      <c r="D4" s="8"/>
      <c r="E4" s="8" t="s">
        <v>1596</v>
      </c>
    </row>
    <row r="5" ht="20.25" customHeight="1" spans="1:5">
      <c r="A5" s="6"/>
      <c r="B5" s="7"/>
      <c r="C5" s="8" t="s">
        <v>1597</v>
      </c>
      <c r="D5" s="8" t="s">
        <v>1598</v>
      </c>
      <c r="E5" s="8"/>
    </row>
    <row r="6" ht="20.25" customHeight="1" spans="1:5">
      <c r="A6" s="6" t="s">
        <v>1611</v>
      </c>
      <c r="B6" s="9"/>
      <c r="C6" s="10">
        <f>SUM(C7:C26)</f>
        <v>54.43</v>
      </c>
      <c r="D6" s="10">
        <f>SUM(D7:D26)</f>
        <v>54.43</v>
      </c>
      <c r="E6" s="11"/>
    </row>
    <row r="7" ht="20.25" customHeight="1" spans="1:5">
      <c r="A7" s="12"/>
      <c r="B7" s="13" t="s">
        <v>1612</v>
      </c>
      <c r="C7" s="14">
        <v>54.43</v>
      </c>
      <c r="D7" s="14">
        <v>54.43</v>
      </c>
      <c r="E7" s="15" t="s">
        <v>1613</v>
      </c>
    </row>
    <row r="8" ht="20.25" customHeight="1" spans="1:5">
      <c r="A8" s="12"/>
      <c r="B8" s="16"/>
      <c r="C8" s="12"/>
      <c r="D8" s="12"/>
      <c r="E8" s="12"/>
    </row>
    <row r="9" ht="20.25" customHeight="1" spans="1:5">
      <c r="A9" s="12"/>
      <c r="B9" s="17"/>
      <c r="C9" s="12"/>
      <c r="D9" s="12"/>
      <c r="E9" s="12"/>
    </row>
    <row r="10" ht="20.25" customHeight="1" spans="1:5">
      <c r="A10" s="12"/>
      <c r="B10" s="17"/>
      <c r="C10" s="12"/>
      <c r="D10" s="12"/>
      <c r="E10" s="12"/>
    </row>
    <row r="11" ht="20.25" customHeight="1" spans="1:5">
      <c r="A11" s="12"/>
      <c r="B11" s="17"/>
      <c r="C11" s="12"/>
      <c r="D11" s="12"/>
      <c r="E11" s="12"/>
    </row>
    <row r="12" ht="20.25" customHeight="1" spans="1:5">
      <c r="A12" s="12"/>
      <c r="B12" s="17"/>
      <c r="C12" s="12"/>
      <c r="D12" s="12"/>
      <c r="E12" s="12"/>
    </row>
    <row r="13" ht="20.25" customHeight="1" spans="1:5">
      <c r="A13" s="18"/>
      <c r="B13" s="16"/>
      <c r="C13" s="12"/>
      <c r="D13" s="12"/>
      <c r="E13" s="12"/>
    </row>
    <row r="14" ht="20.25" customHeight="1" spans="1:5">
      <c r="A14" s="18"/>
      <c r="B14" s="16"/>
      <c r="C14" s="12"/>
      <c r="D14" s="12"/>
      <c r="E14" s="12"/>
    </row>
    <row r="15" ht="20.25" customHeight="1" spans="1:5">
      <c r="A15" s="18"/>
      <c r="B15" s="16"/>
      <c r="C15" s="12"/>
      <c r="D15" s="12"/>
      <c r="E15" s="12"/>
    </row>
    <row r="16" ht="20.25" customHeight="1" spans="1:5">
      <c r="A16" s="12"/>
      <c r="B16" s="16"/>
      <c r="C16" s="12"/>
      <c r="D16" s="12"/>
      <c r="E16" s="12"/>
    </row>
    <row r="17" ht="20.25" customHeight="1" spans="1:5">
      <c r="A17" s="12"/>
      <c r="B17" s="16"/>
      <c r="C17" s="12"/>
      <c r="D17" s="12"/>
      <c r="E17" s="12"/>
    </row>
    <row r="18" ht="20.25" customHeight="1" spans="1:5">
      <c r="A18" s="12"/>
      <c r="B18" s="16"/>
      <c r="C18" s="12"/>
      <c r="D18" s="12"/>
      <c r="E18" s="12"/>
    </row>
    <row r="19" ht="20.25" customHeight="1" spans="1:5">
      <c r="A19" s="19"/>
      <c r="B19" s="20"/>
      <c r="C19" s="19"/>
      <c r="D19" s="19"/>
      <c r="E19" s="19"/>
    </row>
    <row r="20" ht="20.25" customHeight="1" spans="1:5">
      <c r="A20" s="18"/>
      <c r="B20" s="21"/>
      <c r="C20" s="22"/>
      <c r="D20" s="22"/>
      <c r="E20" s="22"/>
    </row>
    <row r="21" ht="20.25" customHeight="1" spans="1:5">
      <c r="A21" s="18"/>
      <c r="B21" s="21"/>
      <c r="C21" s="22"/>
      <c r="D21" s="22"/>
      <c r="E21" s="22"/>
    </row>
    <row r="22" ht="20.25" customHeight="1" spans="1:5">
      <c r="A22" s="18"/>
      <c r="B22" s="21"/>
      <c r="C22" s="22"/>
      <c r="D22" s="22"/>
      <c r="E22" s="22"/>
    </row>
    <row r="23" ht="20.25" customHeight="1" spans="1:5">
      <c r="A23" s="12"/>
      <c r="B23" s="21"/>
      <c r="C23" s="22"/>
      <c r="D23" s="22"/>
      <c r="E23" s="22"/>
    </row>
    <row r="24" ht="20.25" customHeight="1" spans="1:5">
      <c r="A24" s="12"/>
      <c r="B24" s="21"/>
      <c r="C24" s="22"/>
      <c r="D24" s="22"/>
      <c r="E24" s="22"/>
    </row>
    <row r="25" ht="20.25" customHeight="1" spans="1:5">
      <c r="A25" s="12"/>
      <c r="B25" s="22"/>
      <c r="C25" s="22"/>
      <c r="D25" s="22"/>
      <c r="E25" s="22"/>
    </row>
    <row r="26" ht="20.25" customHeight="1" spans="1:5">
      <c r="A26" s="12"/>
      <c r="B26" s="22"/>
      <c r="C26" s="22"/>
      <c r="D26" s="22"/>
      <c r="E26" s="22"/>
    </row>
  </sheetData>
  <mergeCells count="5">
    <mergeCell ref="A1:E1"/>
    <mergeCell ref="C4:D4"/>
    <mergeCell ref="A4:A5"/>
    <mergeCell ref="B4:B5"/>
    <mergeCell ref="E4:E5"/>
  </mergeCells>
  <pageMargins left="0.708661417322835" right="0.708661417322835" top="0.748031496062992" bottom="0.748031496062992" header="0.31496062992126" footer="0.31496062992126"/>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B5" sqref="B5"/>
    </sheetView>
  </sheetViews>
  <sheetFormatPr defaultColWidth="9" defaultRowHeight="12.75" outlineLevelCol="5"/>
  <cols>
    <col min="1" max="1" width="9" style="70"/>
    <col min="2" max="2" width="35.4285714285714" style="70" customWidth="1"/>
    <col min="3" max="3" width="43.7142857142857" style="70" customWidth="1"/>
    <col min="4" max="4" width="26.2857142857143" style="70" customWidth="1"/>
    <col min="5" max="5" width="31.8571428571429" style="70" customWidth="1"/>
    <col min="6" max="16384" width="9" style="70"/>
  </cols>
  <sheetData>
    <row r="1" ht="25.5" spans="1:6">
      <c r="A1" s="176" t="s">
        <v>7</v>
      </c>
      <c r="B1" s="176"/>
      <c r="C1" s="176"/>
      <c r="D1" s="176"/>
      <c r="E1" s="176"/>
      <c r="F1" s="176"/>
    </row>
    <row r="2" spans="1:6">
      <c r="A2" s="177"/>
      <c r="B2" s="177"/>
      <c r="C2" s="177"/>
      <c r="D2" s="177"/>
      <c r="E2" s="177"/>
      <c r="F2" s="177"/>
    </row>
    <row r="3" ht="31.5" customHeight="1" spans="1:6">
      <c r="A3" s="177"/>
      <c r="B3" s="178" t="s">
        <v>8</v>
      </c>
      <c r="C3" s="178" t="s">
        <v>9</v>
      </c>
      <c r="D3" s="178" t="s">
        <v>10</v>
      </c>
      <c r="E3" s="179"/>
      <c r="F3" s="177"/>
    </row>
    <row r="4" ht="31.5" customHeight="1" spans="1:6">
      <c r="A4" s="177"/>
      <c r="B4" s="180" t="s">
        <v>11</v>
      </c>
      <c r="C4" s="181" t="s">
        <v>12</v>
      </c>
      <c r="D4" s="182"/>
      <c r="E4" s="178" t="s">
        <v>13</v>
      </c>
      <c r="F4" s="177"/>
    </row>
    <row r="5" ht="31.5" customHeight="1" spans="1:6">
      <c r="A5" s="177"/>
      <c r="B5" s="180" t="s">
        <v>14</v>
      </c>
      <c r="C5" s="181" t="s">
        <v>15</v>
      </c>
      <c r="D5" s="182"/>
      <c r="E5" s="178"/>
      <c r="F5" s="177"/>
    </row>
    <row r="6" ht="31.5" customHeight="1" spans="1:6">
      <c r="A6" s="177"/>
      <c r="B6" s="180" t="s">
        <v>16</v>
      </c>
      <c r="C6" s="181" t="s">
        <v>17</v>
      </c>
      <c r="D6" s="182"/>
      <c r="E6" s="178"/>
      <c r="F6" s="177"/>
    </row>
    <row r="7" ht="31.5" customHeight="1" spans="1:6">
      <c r="A7" s="177"/>
      <c r="B7" s="180" t="s">
        <v>18</v>
      </c>
      <c r="C7" s="181" t="s">
        <v>19</v>
      </c>
      <c r="D7" s="182"/>
      <c r="E7" s="178"/>
      <c r="F7" s="177"/>
    </row>
    <row r="8" ht="31.5" customHeight="1" spans="1:6">
      <c r="A8" s="177"/>
      <c r="B8" s="180" t="s">
        <v>20</v>
      </c>
      <c r="C8" s="183" t="s">
        <v>21</v>
      </c>
      <c r="D8" s="182"/>
      <c r="E8" s="184" t="s">
        <v>22</v>
      </c>
      <c r="F8" s="177"/>
    </row>
    <row r="9" ht="31.5" customHeight="1" spans="1:6">
      <c r="A9" s="177"/>
      <c r="B9" s="180" t="s">
        <v>23</v>
      </c>
      <c r="C9" s="183" t="s">
        <v>24</v>
      </c>
      <c r="D9" s="182"/>
      <c r="E9" s="185"/>
      <c r="F9" s="177"/>
    </row>
    <row r="10" ht="31.5" customHeight="1" spans="1:6">
      <c r="A10" s="177"/>
      <c r="B10" s="180" t="s">
        <v>25</v>
      </c>
      <c r="C10" s="181" t="s">
        <v>26</v>
      </c>
      <c r="D10" s="182"/>
      <c r="E10" s="184" t="s">
        <v>27</v>
      </c>
      <c r="F10" s="177"/>
    </row>
    <row r="11" ht="31.5" customHeight="1" spans="1:6">
      <c r="A11" s="177"/>
      <c r="B11" s="180" t="s">
        <v>28</v>
      </c>
      <c r="C11" s="181" t="s">
        <v>29</v>
      </c>
      <c r="D11" s="186"/>
      <c r="E11" s="185"/>
      <c r="F11" s="177"/>
    </row>
    <row r="12" ht="31.5" customHeight="1" spans="1:6">
      <c r="A12" s="177"/>
      <c r="B12" s="180" t="s">
        <v>30</v>
      </c>
      <c r="C12" s="181" t="s">
        <v>31</v>
      </c>
      <c r="D12" s="186"/>
      <c r="E12" s="185"/>
      <c r="F12" s="177"/>
    </row>
    <row r="13" ht="31.5" customHeight="1" spans="1:6">
      <c r="A13" s="177"/>
      <c r="B13" s="180" t="s">
        <v>32</v>
      </c>
      <c r="C13" s="181" t="s">
        <v>33</v>
      </c>
      <c r="D13" s="186"/>
      <c r="E13" s="185"/>
      <c r="F13" s="177"/>
    </row>
    <row r="14" ht="31.5" customHeight="1" spans="1:6">
      <c r="A14" s="177"/>
      <c r="B14" s="180" t="s">
        <v>34</v>
      </c>
      <c r="C14" s="181" t="s">
        <v>33</v>
      </c>
      <c r="D14" s="186"/>
      <c r="E14" s="185"/>
      <c r="F14" s="177"/>
    </row>
    <row r="15" ht="31.5" customHeight="1" spans="1:6">
      <c r="A15" s="177"/>
      <c r="B15" s="180" t="s">
        <v>35</v>
      </c>
      <c r="C15" s="181" t="s">
        <v>33</v>
      </c>
      <c r="D15" s="186"/>
      <c r="E15" s="187"/>
      <c r="F15" s="177"/>
    </row>
    <row r="16" spans="1:6">
      <c r="A16" s="177"/>
      <c r="B16" s="177"/>
      <c r="C16" s="177"/>
      <c r="D16" s="177"/>
      <c r="E16" s="177"/>
      <c r="F16" s="177"/>
    </row>
    <row r="17" spans="1:6">
      <c r="A17" s="177"/>
      <c r="B17" s="177"/>
      <c r="C17" s="177"/>
      <c r="D17" s="177"/>
      <c r="E17" s="177"/>
      <c r="F17" s="177"/>
    </row>
  </sheetData>
  <mergeCells count="4">
    <mergeCell ref="A1:F1"/>
    <mergeCell ref="E4:E7"/>
    <mergeCell ref="E8:E9"/>
    <mergeCell ref="E10:E15"/>
  </mergeCells>
  <pageMargins left="0.708661417322835" right="0.708661417322835" top="0.748031496062992" bottom="0.748031496062992" header="0.31496062992126" footer="0.31496062992126"/>
  <pageSetup paperSize="9" scale="8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workbookViewId="0">
      <selection activeCell="E37" sqref="E37"/>
    </sheetView>
  </sheetViews>
  <sheetFormatPr defaultColWidth="10.1428571428571" defaultRowHeight="12.75"/>
  <sheetData>
    <row r="1" ht="24.75" customHeight="1" spans="1:5">
      <c r="A1" s="116"/>
      <c r="B1" s="116"/>
      <c r="C1" s="116"/>
      <c r="D1" s="116"/>
      <c r="E1" s="116"/>
    </row>
    <row r="2" ht="24.75" customHeight="1" spans="1:5">
      <c r="A2" s="116"/>
      <c r="B2" s="116"/>
      <c r="C2" s="116"/>
      <c r="D2" s="116"/>
      <c r="E2" s="116"/>
    </row>
    <row r="3" ht="24.75" customHeight="1" spans="1:5">
      <c r="A3" s="116"/>
      <c r="B3" s="116"/>
      <c r="C3" s="116"/>
      <c r="D3" s="116"/>
      <c r="E3" s="116"/>
    </row>
    <row r="4" ht="24.75" customHeight="1" spans="1:5">
      <c r="A4" s="116"/>
      <c r="B4" s="116"/>
      <c r="C4" s="116"/>
      <c r="D4" s="116"/>
      <c r="E4" s="116"/>
    </row>
    <row r="5" ht="24.75" customHeight="1" spans="1:5">
      <c r="A5" s="116"/>
      <c r="B5" s="116"/>
      <c r="C5" s="116"/>
      <c r="D5" s="116"/>
      <c r="E5" s="116"/>
    </row>
    <row r="6" ht="24.75" customHeight="1" spans="1:5">
      <c r="A6" s="116"/>
      <c r="B6" s="116"/>
      <c r="C6" s="116"/>
      <c r="D6" s="116"/>
      <c r="E6" s="116"/>
    </row>
    <row r="7" ht="24.75" customHeight="1" spans="1:5">
      <c r="A7" s="116"/>
      <c r="B7" s="116"/>
      <c r="C7" s="116"/>
      <c r="D7" s="116"/>
      <c r="E7" s="116"/>
    </row>
    <row r="8" ht="24.75" customHeight="1" spans="1:5">
      <c r="A8" s="116"/>
      <c r="B8" s="116"/>
      <c r="C8" s="116"/>
      <c r="D8" s="116"/>
      <c r="E8" s="116"/>
    </row>
    <row r="9" ht="35.25" spans="1:13">
      <c r="A9" s="117" t="s">
        <v>13</v>
      </c>
      <c r="B9" s="117"/>
      <c r="C9" s="117"/>
      <c r="D9" s="117"/>
      <c r="E9" s="117"/>
      <c r="F9" s="117"/>
      <c r="G9" s="117"/>
      <c r="H9" s="117"/>
      <c r="I9" s="117"/>
      <c r="J9" s="117"/>
      <c r="K9" s="117"/>
      <c r="L9" s="117"/>
      <c r="M9" s="117"/>
    </row>
    <row r="10" spans="1:5">
      <c r="A10" s="116"/>
      <c r="B10" s="116"/>
      <c r="C10" s="116"/>
      <c r="D10" s="116"/>
      <c r="E10" s="116"/>
    </row>
    <row r="11" spans="1:5">
      <c r="A11" s="116"/>
      <c r="B11" s="116"/>
      <c r="C11" s="116"/>
      <c r="D11" s="116"/>
      <c r="E11" s="116"/>
    </row>
    <row r="12" spans="1:5">
      <c r="A12" s="116"/>
      <c r="B12" s="116"/>
      <c r="C12" s="116"/>
      <c r="D12" s="116"/>
      <c r="E12" s="116"/>
    </row>
    <row r="13" spans="1:5">
      <c r="A13" s="116"/>
      <c r="B13" s="116"/>
      <c r="C13" s="116"/>
      <c r="D13" s="116"/>
      <c r="E13" s="116"/>
    </row>
    <row r="14" spans="1:5">
      <c r="A14" s="116"/>
      <c r="B14" s="116"/>
      <c r="C14" s="116"/>
      <c r="D14" s="116"/>
      <c r="E14" s="116"/>
    </row>
    <row r="15" spans="1:5">
      <c r="A15" s="116"/>
      <c r="B15" s="116"/>
      <c r="C15" s="116"/>
      <c r="D15" s="116"/>
      <c r="E15" s="116"/>
    </row>
    <row r="16" spans="1:5">
      <c r="A16" s="116"/>
      <c r="B16" s="116"/>
      <c r="C16" s="116"/>
      <c r="D16" s="116"/>
      <c r="E16" s="116"/>
    </row>
    <row r="17" spans="1:5">
      <c r="A17" s="116"/>
      <c r="B17" s="116"/>
      <c r="C17" s="116"/>
      <c r="D17" s="116"/>
      <c r="E17" s="116"/>
    </row>
    <row r="18" spans="1:5">
      <c r="A18" s="116"/>
      <c r="B18" s="116"/>
      <c r="C18" s="116"/>
      <c r="D18" s="116"/>
      <c r="E18" s="116"/>
    </row>
    <row r="19" spans="1:5">
      <c r="A19" s="116"/>
      <c r="B19" s="116"/>
      <c r="C19" s="116"/>
      <c r="D19" s="116"/>
      <c r="E19" s="116"/>
    </row>
    <row r="20" spans="1:5">
      <c r="A20" s="116"/>
      <c r="B20" s="116"/>
      <c r="C20" s="116"/>
      <c r="D20" s="116"/>
      <c r="E20" s="116"/>
    </row>
  </sheetData>
  <mergeCells count="1">
    <mergeCell ref="A9:M9"/>
  </mergeCell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opLeftCell="A7" workbookViewId="0">
      <selection activeCell="G11" sqref="G11"/>
    </sheetView>
  </sheetViews>
  <sheetFormatPr defaultColWidth="9.14285714285714" defaultRowHeight="12.75" outlineLevelCol="7"/>
  <cols>
    <col min="1" max="1" width="39.2857142857143" style="24" customWidth="1"/>
    <col min="2" max="4" width="17.7142857142857" style="24" customWidth="1"/>
    <col min="5" max="5" width="40.5714285714286" style="24" customWidth="1"/>
    <col min="6" max="6" width="15.5714285714286" style="24" customWidth="1"/>
    <col min="7" max="7" width="16.1428571428571" style="24" customWidth="1"/>
    <col min="8" max="8" width="19" style="24" customWidth="1"/>
    <col min="9" max="16382" width="9.14285714285714" style="24"/>
  </cols>
  <sheetData>
    <row r="1" ht="27.75" customHeight="1" spans="1:8">
      <c r="A1" s="25" t="s">
        <v>12</v>
      </c>
      <c r="B1" s="25"/>
      <c r="C1" s="25"/>
      <c r="D1" s="25"/>
      <c r="E1" s="25"/>
      <c r="F1" s="25"/>
      <c r="G1" s="25"/>
      <c r="H1" s="25"/>
    </row>
    <row r="2" ht="24.75" customHeight="1" spans="1:8">
      <c r="A2" s="26"/>
      <c r="B2" s="26"/>
      <c r="C2" s="26"/>
      <c r="D2" s="26"/>
      <c r="E2" s="26"/>
      <c r="F2" s="26"/>
      <c r="G2" s="26"/>
      <c r="H2" s="27" t="s">
        <v>36</v>
      </c>
    </row>
    <row r="3" ht="24.75" customHeight="1" spans="1:8">
      <c r="A3" s="28" t="s">
        <v>37</v>
      </c>
      <c r="B3" s="26"/>
      <c r="C3" s="26"/>
      <c r="D3" s="166" t="s">
        <v>38</v>
      </c>
      <c r="E3" s="26"/>
      <c r="F3" s="26"/>
      <c r="G3" s="26"/>
      <c r="H3" s="27" t="s">
        <v>39</v>
      </c>
    </row>
    <row r="4" ht="24.75" customHeight="1" spans="1:8">
      <c r="A4" s="167" t="s">
        <v>40</v>
      </c>
      <c r="B4" s="167" t="s">
        <v>41</v>
      </c>
      <c r="C4" s="167" t="s">
        <v>42</v>
      </c>
      <c r="D4" s="167" t="s">
        <v>43</v>
      </c>
      <c r="E4" s="167" t="s">
        <v>40</v>
      </c>
      <c r="F4" s="167" t="s">
        <v>41</v>
      </c>
      <c r="G4" s="167" t="s">
        <v>42</v>
      </c>
      <c r="H4" s="167" t="s">
        <v>43</v>
      </c>
    </row>
    <row r="5" ht="24.75" customHeight="1" spans="1:8">
      <c r="A5" s="168" t="s">
        <v>44</v>
      </c>
      <c r="B5" s="169">
        <f>SUM(B6:B20)</f>
        <v>110</v>
      </c>
      <c r="C5" s="169">
        <f>SUM(C6:C20)</f>
        <v>210.47</v>
      </c>
      <c r="D5" s="169">
        <f>SUM(D6:D20)</f>
        <v>210.47</v>
      </c>
      <c r="E5" s="170" t="s">
        <v>45</v>
      </c>
      <c r="F5" s="171">
        <v>924.5</v>
      </c>
      <c r="G5" s="171">
        <v>831.55</v>
      </c>
      <c r="H5" s="169">
        <f>'J02 一般公共预算支出决算功能分类表 '!C6</f>
        <v>831.55</v>
      </c>
    </row>
    <row r="6" ht="24.75" customHeight="1" spans="1:8">
      <c r="A6" s="168" t="s">
        <v>46</v>
      </c>
      <c r="B6" s="171">
        <v>40</v>
      </c>
      <c r="C6" s="171">
        <v>85.47</v>
      </c>
      <c r="D6" s="171">
        <v>85.47</v>
      </c>
      <c r="E6" s="170" t="s">
        <v>47</v>
      </c>
      <c r="F6" s="171"/>
      <c r="G6" s="171"/>
      <c r="H6" s="169">
        <f>'J02 一般公共预算支出决算功能分类表 '!C247</f>
        <v>0</v>
      </c>
    </row>
    <row r="7" ht="24.75" customHeight="1" spans="1:8">
      <c r="A7" s="168" t="s">
        <v>48</v>
      </c>
      <c r="B7" s="171">
        <v>5</v>
      </c>
      <c r="C7" s="171">
        <v>3.42</v>
      </c>
      <c r="D7" s="171">
        <v>3.42</v>
      </c>
      <c r="E7" s="170" t="s">
        <v>49</v>
      </c>
      <c r="F7" s="171"/>
      <c r="G7" s="171"/>
      <c r="H7" s="169">
        <f>'J02 一般公共预算支出决算功能分类表 '!C287</f>
        <v>0</v>
      </c>
    </row>
    <row r="8" ht="24.75" customHeight="1" spans="1:8">
      <c r="A8" s="168" t="s">
        <v>50</v>
      </c>
      <c r="B8" s="171">
        <v>18</v>
      </c>
      <c r="C8" s="171">
        <v>13.98</v>
      </c>
      <c r="D8" s="171">
        <v>13.98</v>
      </c>
      <c r="E8" s="170" t="s">
        <v>51</v>
      </c>
      <c r="F8" s="171"/>
      <c r="G8" s="171"/>
      <c r="H8" s="169">
        <f>'J02 一般公共预算支出决算功能分类表 '!C306</f>
        <v>0</v>
      </c>
    </row>
    <row r="9" ht="24.75" customHeight="1" spans="1:8">
      <c r="A9" s="168" t="s">
        <v>52</v>
      </c>
      <c r="B9" s="171">
        <v>3</v>
      </c>
      <c r="C9" s="171">
        <v>1.66</v>
      </c>
      <c r="D9" s="171">
        <v>1.66</v>
      </c>
      <c r="E9" s="170" t="s">
        <v>53</v>
      </c>
      <c r="F9" s="171"/>
      <c r="G9" s="171"/>
      <c r="H9" s="169">
        <f>'J02 一般公共预算支出决算功能分类表 '!C396</f>
        <v>0</v>
      </c>
    </row>
    <row r="10" ht="24.75" customHeight="1" spans="1:8">
      <c r="A10" s="168" t="s">
        <v>54</v>
      </c>
      <c r="B10" s="171"/>
      <c r="C10" s="171">
        <v>13.26</v>
      </c>
      <c r="D10" s="171">
        <v>13.26</v>
      </c>
      <c r="E10" s="170" t="s">
        <v>55</v>
      </c>
      <c r="F10" s="171"/>
      <c r="G10" s="171"/>
      <c r="H10" s="169">
        <f>'J02 一般公共预算支出决算功能分类表 '!C448</f>
        <v>0</v>
      </c>
    </row>
    <row r="11" ht="24.75" customHeight="1" spans="1:8">
      <c r="A11" s="168" t="s">
        <v>56</v>
      </c>
      <c r="B11" s="171">
        <v>10</v>
      </c>
      <c r="C11" s="171">
        <v>10.12</v>
      </c>
      <c r="D11" s="171">
        <v>10.12</v>
      </c>
      <c r="E11" s="170" t="s">
        <v>57</v>
      </c>
      <c r="F11" s="171">
        <v>78.5</v>
      </c>
      <c r="G11" s="171">
        <v>56.21</v>
      </c>
      <c r="H11" s="169">
        <f>'J02 一般公共预算支出决算功能分类表 '!C504</f>
        <v>56.21</v>
      </c>
    </row>
    <row r="12" ht="24.75" customHeight="1" spans="1:8">
      <c r="A12" s="168" t="s">
        <v>58</v>
      </c>
      <c r="B12" s="171">
        <v>2</v>
      </c>
      <c r="C12" s="171">
        <v>0.88</v>
      </c>
      <c r="D12" s="171">
        <v>0.88</v>
      </c>
      <c r="E12" s="170" t="s">
        <v>59</v>
      </c>
      <c r="F12" s="171">
        <v>442.83</v>
      </c>
      <c r="G12" s="171">
        <v>456.58</v>
      </c>
      <c r="H12" s="169">
        <f>'J02 一般公共预算支出决算功能分类表 '!C561</f>
        <v>456.58</v>
      </c>
    </row>
    <row r="13" ht="24.75" customHeight="1" spans="1:8">
      <c r="A13" s="168" t="s">
        <v>60</v>
      </c>
      <c r="B13" s="171">
        <v>14</v>
      </c>
      <c r="C13" s="171">
        <v>6.55</v>
      </c>
      <c r="D13" s="171">
        <v>6.55</v>
      </c>
      <c r="E13" s="170" t="s">
        <v>61</v>
      </c>
      <c r="F13" s="171">
        <v>103.81</v>
      </c>
      <c r="G13" s="171">
        <v>80.92</v>
      </c>
      <c r="H13" s="169">
        <f>'J02 一般公共预算支出决算功能分类表 '!C690</f>
        <v>80.92</v>
      </c>
    </row>
    <row r="14" ht="24.75" customHeight="1" spans="1:8">
      <c r="A14" s="168" t="s">
        <v>62</v>
      </c>
      <c r="B14" s="171"/>
      <c r="C14" s="171">
        <v>1.35</v>
      </c>
      <c r="D14" s="171">
        <v>1.35</v>
      </c>
      <c r="E14" s="170" t="s">
        <v>63</v>
      </c>
      <c r="F14" s="171">
        <v>199.92</v>
      </c>
      <c r="G14" s="171">
        <v>180.21</v>
      </c>
      <c r="H14" s="169">
        <f>'J02 一般公共预算支出决算功能分类表 '!C771</f>
        <v>180.21</v>
      </c>
    </row>
    <row r="15" ht="24.75" customHeight="1" spans="1:8">
      <c r="A15" s="168" t="s">
        <v>64</v>
      </c>
      <c r="B15" s="171"/>
      <c r="C15" s="171"/>
      <c r="D15" s="171"/>
      <c r="E15" s="170" t="s">
        <v>65</v>
      </c>
      <c r="F15" s="171">
        <v>132</v>
      </c>
      <c r="G15" s="171">
        <v>19.82</v>
      </c>
      <c r="H15" s="169">
        <f>'J02 一般公共预算支出决算功能分类表 '!C842</f>
        <v>19.82</v>
      </c>
    </row>
    <row r="16" ht="24.75" customHeight="1" spans="1:8">
      <c r="A16" s="168" t="s">
        <v>66</v>
      </c>
      <c r="B16" s="171"/>
      <c r="C16" s="171">
        <v>69.7</v>
      </c>
      <c r="D16" s="171">
        <v>69.7</v>
      </c>
      <c r="E16" s="170" t="s">
        <v>67</v>
      </c>
      <c r="F16" s="171">
        <v>1189.37</v>
      </c>
      <c r="G16" s="171">
        <v>1164.02</v>
      </c>
      <c r="H16" s="169">
        <f>'J02 一般公共预算支出决算功能分类表 '!C865</f>
        <v>1164.02</v>
      </c>
    </row>
    <row r="17" ht="24.75" customHeight="1" spans="1:8">
      <c r="A17" s="168" t="s">
        <v>68</v>
      </c>
      <c r="B17" s="171">
        <v>18</v>
      </c>
      <c r="C17" s="171">
        <v>4.08</v>
      </c>
      <c r="D17" s="171">
        <v>4.08</v>
      </c>
      <c r="E17" s="170" t="s">
        <v>69</v>
      </c>
      <c r="F17" s="171">
        <v>65</v>
      </c>
      <c r="G17" s="171">
        <v>101.7</v>
      </c>
      <c r="H17" s="169">
        <f>'J02 一般公共预算支出决算功能分类表 '!C973</f>
        <v>101.7</v>
      </c>
    </row>
    <row r="18" ht="24.75" customHeight="1" spans="1:8">
      <c r="A18" s="168" t="s">
        <v>70</v>
      </c>
      <c r="B18" s="171"/>
      <c r="C18" s="171"/>
      <c r="D18" s="171"/>
      <c r="E18" s="170" t="s">
        <v>71</v>
      </c>
      <c r="F18" s="171"/>
      <c r="G18" s="171"/>
      <c r="H18" s="169">
        <f>'J02 一般公共预算支出决算功能分类表 '!C1025</f>
        <v>0</v>
      </c>
    </row>
    <row r="19" ht="24.75" customHeight="1" spans="1:8">
      <c r="A19" s="168" t="s">
        <v>72</v>
      </c>
      <c r="B19" s="171"/>
      <c r="C19" s="171"/>
      <c r="D19" s="171"/>
      <c r="E19" s="170" t="s">
        <v>73</v>
      </c>
      <c r="F19" s="171"/>
      <c r="G19" s="171"/>
      <c r="H19" s="169">
        <f>'J02 一般公共预算支出决算功能分类表 '!C1089</f>
        <v>0</v>
      </c>
    </row>
    <row r="20" ht="24.75" customHeight="1" spans="1:8">
      <c r="A20" s="168" t="s">
        <v>74</v>
      </c>
      <c r="B20" s="171"/>
      <c r="C20" s="171"/>
      <c r="D20" s="171"/>
      <c r="E20" s="170" t="s">
        <v>75</v>
      </c>
      <c r="F20" s="171"/>
      <c r="G20" s="171"/>
      <c r="H20" s="169">
        <f>'J02 一般公共预算支出决算功能分类表 '!C1109</f>
        <v>0</v>
      </c>
    </row>
    <row r="21" ht="24.75" customHeight="1" spans="1:8">
      <c r="A21" s="168" t="s">
        <v>76</v>
      </c>
      <c r="B21" s="169">
        <f>SUM(B22:B29)</f>
        <v>7</v>
      </c>
      <c r="C21" s="169">
        <f>SUM(C22:C29)</f>
        <v>1.33</v>
      </c>
      <c r="D21" s="169">
        <f>SUM(D22:D29)</f>
        <v>1.33</v>
      </c>
      <c r="E21" s="170" t="s">
        <v>77</v>
      </c>
      <c r="F21" s="171"/>
      <c r="G21" s="171"/>
      <c r="H21" s="169">
        <f>'J02 一般公共预算支出决算功能分类表 '!C1139</f>
        <v>0</v>
      </c>
    </row>
    <row r="22" ht="24.75" customHeight="1" spans="1:8">
      <c r="A22" s="168" t="s">
        <v>78</v>
      </c>
      <c r="B22" s="171"/>
      <c r="C22" s="171"/>
      <c r="D22" s="171"/>
      <c r="E22" s="170" t="s">
        <v>79</v>
      </c>
      <c r="F22" s="171"/>
      <c r="G22" s="171"/>
      <c r="H22" s="169">
        <f>'J02 一般公共预算支出决算功能分类表 '!C1149</f>
        <v>0</v>
      </c>
    </row>
    <row r="23" ht="24.75" customHeight="1" spans="1:8">
      <c r="A23" s="168" t="s">
        <v>80</v>
      </c>
      <c r="B23" s="171"/>
      <c r="C23" s="171"/>
      <c r="D23" s="171"/>
      <c r="E23" s="170" t="s">
        <v>81</v>
      </c>
      <c r="F23" s="171">
        <v>88.02</v>
      </c>
      <c r="G23" s="171">
        <v>88.02</v>
      </c>
      <c r="H23" s="169">
        <f>'J02 一般公共预算支出决算功能分类表 '!C1194</f>
        <v>88.02</v>
      </c>
    </row>
    <row r="24" ht="24.75" customHeight="1" spans="1:8">
      <c r="A24" s="168" t="s">
        <v>82</v>
      </c>
      <c r="B24" s="171"/>
      <c r="C24" s="171">
        <v>1.33</v>
      </c>
      <c r="D24" s="171">
        <v>1.33</v>
      </c>
      <c r="E24" s="170" t="s">
        <v>83</v>
      </c>
      <c r="F24" s="171"/>
      <c r="G24" s="171"/>
      <c r="H24" s="169">
        <f>'J02 一般公共预算支出决算功能分类表 '!C1215</f>
        <v>0</v>
      </c>
    </row>
    <row r="25" ht="24.75" customHeight="1" spans="1:8">
      <c r="A25" s="168" t="s">
        <v>84</v>
      </c>
      <c r="B25" s="171"/>
      <c r="C25" s="171"/>
      <c r="D25" s="171"/>
      <c r="E25" s="170" t="s">
        <v>85</v>
      </c>
      <c r="F25" s="171">
        <v>29.4</v>
      </c>
      <c r="G25" s="171">
        <v>65.82</v>
      </c>
      <c r="H25" s="169">
        <f>'J02 一般公共预算支出决算功能分类表 '!C1260</f>
        <v>65.82</v>
      </c>
    </row>
    <row r="26" ht="24.75" customHeight="1" spans="1:8">
      <c r="A26" s="168" t="s">
        <v>86</v>
      </c>
      <c r="B26" s="171">
        <v>7</v>
      </c>
      <c r="C26" s="171"/>
      <c r="D26" s="171"/>
      <c r="E26" s="170" t="s">
        <v>87</v>
      </c>
      <c r="F26" s="171"/>
      <c r="G26" s="171"/>
      <c r="H26" s="169">
        <f>'J02 一般公共预算支出决算功能分类表 '!C1310</f>
        <v>0</v>
      </c>
    </row>
    <row r="27" ht="24.75" customHeight="1" spans="1:8">
      <c r="A27" s="168" t="s">
        <v>88</v>
      </c>
      <c r="B27" s="171"/>
      <c r="C27" s="171"/>
      <c r="D27" s="171"/>
      <c r="E27" s="170" t="s">
        <v>89</v>
      </c>
      <c r="F27" s="171"/>
      <c r="G27" s="171"/>
      <c r="H27" s="169">
        <f>'J02 一般公共预算支出决算功能分类表 '!C1313</f>
        <v>0</v>
      </c>
    </row>
    <row r="28" ht="24.75" customHeight="1" spans="1:8">
      <c r="A28" s="168" t="s">
        <v>90</v>
      </c>
      <c r="B28" s="171"/>
      <c r="C28" s="171"/>
      <c r="D28" s="171"/>
      <c r="E28" s="170" t="s">
        <v>91</v>
      </c>
      <c r="F28" s="171"/>
      <c r="G28" s="171"/>
      <c r="H28" s="169">
        <f>'J02 一般公共预算支出决算功能分类表 '!C1326</f>
        <v>0</v>
      </c>
    </row>
    <row r="29" ht="24.75" customHeight="1" spans="1:8">
      <c r="A29" s="168" t="s">
        <v>92</v>
      </c>
      <c r="B29" s="171"/>
      <c r="C29" s="171"/>
      <c r="D29" s="171"/>
      <c r="E29" s="170"/>
      <c r="F29" s="171"/>
      <c r="G29" s="171"/>
      <c r="H29" s="169"/>
    </row>
    <row r="30" ht="24.75" customHeight="1" spans="1:8">
      <c r="A30" s="168"/>
      <c r="B30" s="171"/>
      <c r="C30" s="171"/>
      <c r="D30" s="171"/>
      <c r="E30" s="170"/>
      <c r="F30" s="171"/>
      <c r="G30" s="171"/>
      <c r="H30" s="169"/>
    </row>
    <row r="31" ht="24.75" customHeight="1" spans="1:8">
      <c r="A31" s="172" t="s">
        <v>93</v>
      </c>
      <c r="B31" s="169">
        <f>B5+B21</f>
        <v>117</v>
      </c>
      <c r="C31" s="169">
        <f>C5+C21</f>
        <v>211.8</v>
      </c>
      <c r="D31" s="169">
        <f>D5+D21</f>
        <v>211.8</v>
      </c>
      <c r="E31" s="172" t="s">
        <v>94</v>
      </c>
      <c r="F31" s="169">
        <f>SUM(F5:F26)</f>
        <v>3253.35</v>
      </c>
      <c r="G31" s="169">
        <f>SUM(G5:G26)</f>
        <v>3044.85</v>
      </c>
      <c r="H31" s="169">
        <f>SUM(H5:H30)</f>
        <v>3044.85</v>
      </c>
    </row>
    <row r="32" ht="18.75" customHeight="1" spans="1:8">
      <c r="A32" s="173"/>
      <c r="B32" s="173"/>
      <c r="C32" s="173"/>
      <c r="D32" s="173"/>
      <c r="E32" s="173"/>
      <c r="F32" s="174"/>
      <c r="G32" s="175"/>
      <c r="H32" s="174"/>
    </row>
  </sheetData>
  <mergeCells count="2">
    <mergeCell ref="A1:H1"/>
    <mergeCell ref="A32:E32"/>
  </mergeCells>
  <pageMargins left="0.43" right="0.51" top="0.83" bottom="0.984251968503937" header="0.511811023622047" footer="0.511811023622047"/>
  <pageSetup paperSize="1" scale="68"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topLeftCell="A10" workbookViewId="0">
      <selection activeCell="B18" sqref="B18"/>
    </sheetView>
  </sheetViews>
  <sheetFormatPr defaultColWidth="9.14285714285714" defaultRowHeight="12.75" outlineLevelCol="4"/>
  <cols>
    <col min="1" max="1" width="47" style="141" customWidth="1"/>
    <col min="2" max="2" width="29" style="141" customWidth="1"/>
    <col min="3" max="3" width="37.2857142857143" style="141" customWidth="1"/>
    <col min="4" max="4" width="21.4285714285714" style="141" customWidth="1"/>
    <col min="5" max="16384" width="9.14285714285714" style="141"/>
  </cols>
  <sheetData>
    <row r="1" ht="27.75" customHeight="1" spans="1:5">
      <c r="A1" s="142" t="s">
        <v>12</v>
      </c>
      <c r="B1" s="142"/>
      <c r="C1" s="142"/>
      <c r="D1" s="142"/>
      <c r="E1" s="143"/>
    </row>
    <row r="2" ht="22.5" customHeight="1" spans="1:5">
      <c r="A2" s="144"/>
      <c r="B2" s="144"/>
      <c r="C2" s="144"/>
      <c r="D2" s="145" t="s">
        <v>95</v>
      </c>
      <c r="E2" s="143"/>
    </row>
    <row r="3" ht="22.5" customHeight="1" spans="1:5">
      <c r="A3" s="146" t="s">
        <v>37</v>
      </c>
      <c r="B3" s="147" t="s">
        <v>38</v>
      </c>
      <c r="C3" s="144"/>
      <c r="D3" s="145" t="s">
        <v>39</v>
      </c>
      <c r="E3" s="143"/>
    </row>
    <row r="4" ht="22.5" customHeight="1" spans="1:4">
      <c r="A4" s="148" t="s">
        <v>40</v>
      </c>
      <c r="B4" s="149" t="s">
        <v>43</v>
      </c>
      <c r="C4" s="149" t="s">
        <v>40</v>
      </c>
      <c r="D4" s="149" t="s">
        <v>43</v>
      </c>
    </row>
    <row r="5" ht="22.5" customHeight="1" spans="1:4">
      <c r="A5" s="150" t="s">
        <v>96</v>
      </c>
      <c r="B5" s="151">
        <f>'J01 一般公共预算收支决算总表'!D31</f>
        <v>211.8</v>
      </c>
      <c r="C5" s="152" t="s">
        <v>94</v>
      </c>
      <c r="D5" s="151">
        <f>'J01 一般公共预算收支决算总表'!H31</f>
        <v>3044.85</v>
      </c>
    </row>
    <row r="6" ht="22.5" customHeight="1" spans="1:4">
      <c r="A6" s="150" t="s">
        <v>97</v>
      </c>
      <c r="B6" s="151">
        <f>B7+B8+B9</f>
        <v>2833.05</v>
      </c>
      <c r="C6" s="152" t="s">
        <v>98</v>
      </c>
      <c r="D6" s="153"/>
    </row>
    <row r="7" ht="22.5" customHeight="1" spans="1:4">
      <c r="A7" s="154" t="s">
        <v>99</v>
      </c>
      <c r="B7" s="153">
        <v>2494.26</v>
      </c>
      <c r="C7" s="152"/>
      <c r="D7" s="153"/>
    </row>
    <row r="8" ht="22.5" customHeight="1" spans="1:4">
      <c r="A8" s="154" t="s">
        <v>100</v>
      </c>
      <c r="B8" s="153"/>
      <c r="C8" s="155"/>
      <c r="D8" s="153"/>
    </row>
    <row r="9" ht="22.5" customHeight="1" spans="1:4">
      <c r="A9" s="154" t="s">
        <v>101</v>
      </c>
      <c r="B9" s="151">
        <f>SUM(B10:B21)</f>
        <v>338.79</v>
      </c>
      <c r="C9" s="155"/>
      <c r="D9" s="156"/>
    </row>
    <row r="10" ht="22.5" customHeight="1" spans="1:4">
      <c r="A10" s="157" t="s">
        <v>102</v>
      </c>
      <c r="B10" s="153">
        <v>89</v>
      </c>
      <c r="C10" s="155"/>
      <c r="D10" s="156"/>
    </row>
    <row r="11" ht="22.5" customHeight="1" spans="1:4">
      <c r="A11" s="157" t="s">
        <v>103</v>
      </c>
      <c r="B11" s="153"/>
      <c r="C11" s="155"/>
      <c r="D11" s="156"/>
    </row>
    <row r="12" ht="22.5" customHeight="1" spans="1:4">
      <c r="A12" s="157" t="s">
        <v>104</v>
      </c>
      <c r="B12" s="153"/>
      <c r="C12" s="155"/>
      <c r="D12" s="153"/>
    </row>
    <row r="13" ht="22.5" customHeight="1" spans="1:4">
      <c r="A13" s="157" t="s">
        <v>105</v>
      </c>
      <c r="B13" s="153">
        <v>3.6</v>
      </c>
      <c r="C13" s="155"/>
      <c r="D13" s="153"/>
    </row>
    <row r="14" ht="22.5" customHeight="1" spans="1:4">
      <c r="A14" s="157" t="s">
        <v>106</v>
      </c>
      <c r="B14" s="153">
        <v>11.33</v>
      </c>
      <c r="C14" s="155"/>
      <c r="D14" s="153"/>
    </row>
    <row r="15" ht="22.5" customHeight="1" spans="1:4">
      <c r="A15" s="157" t="s">
        <v>107</v>
      </c>
      <c r="B15" s="153">
        <v>7.28</v>
      </c>
      <c r="C15" s="158"/>
      <c r="D15" s="153"/>
    </row>
    <row r="16" ht="22.5" customHeight="1" spans="1:4">
      <c r="A16" s="157" t="s">
        <v>108</v>
      </c>
      <c r="B16" s="153"/>
      <c r="C16" s="155"/>
      <c r="D16" s="156"/>
    </row>
    <row r="17" ht="22.5" customHeight="1" spans="1:4">
      <c r="A17" s="157" t="s">
        <v>109</v>
      </c>
      <c r="B17" s="153"/>
      <c r="C17" s="158"/>
      <c r="D17" s="159"/>
    </row>
    <row r="18" ht="22.5" customHeight="1" spans="1:4">
      <c r="A18" s="157" t="s">
        <v>110</v>
      </c>
      <c r="B18" s="153">
        <v>152.6</v>
      </c>
      <c r="C18" s="158"/>
      <c r="D18" s="159"/>
    </row>
    <row r="19" ht="22.5" customHeight="1" spans="1:4">
      <c r="A19" s="157" t="s">
        <v>111</v>
      </c>
      <c r="B19" s="153">
        <v>74.98</v>
      </c>
      <c r="C19" s="158"/>
      <c r="D19" s="159"/>
    </row>
    <row r="20" ht="22.5" customHeight="1" spans="1:4">
      <c r="A20" s="157" t="s">
        <v>112</v>
      </c>
      <c r="B20" s="153"/>
      <c r="C20" s="158"/>
      <c r="D20" s="159"/>
    </row>
    <row r="21" ht="22.5" customHeight="1" spans="1:4">
      <c r="A21" s="157" t="s">
        <v>113</v>
      </c>
      <c r="B21" s="153"/>
      <c r="C21" s="160"/>
      <c r="D21" s="161"/>
    </row>
    <row r="22" ht="22.5" customHeight="1" spans="1:4">
      <c r="A22" s="150" t="s">
        <v>114</v>
      </c>
      <c r="B22" s="153"/>
      <c r="C22" s="152"/>
      <c r="D22" s="156"/>
    </row>
    <row r="23" ht="22.5" customHeight="1" spans="1:4">
      <c r="A23" s="162"/>
      <c r="B23" s="156"/>
      <c r="C23" s="152" t="s">
        <v>115</v>
      </c>
      <c r="D23" s="151">
        <f>B25-D5-D6</f>
        <v>0</v>
      </c>
    </row>
    <row r="24" ht="22.5" customHeight="1" spans="1:4">
      <c r="A24" s="162"/>
      <c r="B24" s="156"/>
      <c r="C24" s="152" t="s">
        <v>116</v>
      </c>
      <c r="D24" s="156"/>
    </row>
    <row r="25" ht="22.5" customHeight="1" spans="1:4">
      <c r="A25" s="163" t="s">
        <v>117</v>
      </c>
      <c r="B25" s="151">
        <f>B5+B6+B22</f>
        <v>3044.85</v>
      </c>
      <c r="C25" s="164" t="s">
        <v>118</v>
      </c>
      <c r="D25" s="151">
        <f>D5+D6+D23</f>
        <v>3044.85</v>
      </c>
    </row>
    <row r="26" ht="14.25" spans="3:4">
      <c r="C26" s="165"/>
      <c r="D26" s="165"/>
    </row>
    <row r="27" ht="14.25" spans="3:4">
      <c r="C27" s="165"/>
      <c r="D27" s="165"/>
    </row>
    <row r="28" ht="14.25" spans="3:4">
      <c r="C28" s="165"/>
      <c r="D28" s="165"/>
    </row>
    <row r="29" ht="14.25" spans="3:4">
      <c r="C29" s="165"/>
      <c r="D29" s="165"/>
    </row>
    <row r="30" ht="14.25" spans="3:4">
      <c r="C30" s="165"/>
      <c r="D30" s="165"/>
    </row>
    <row r="31" ht="14.25" spans="3:4">
      <c r="C31" s="165"/>
      <c r="D31" s="165"/>
    </row>
    <row r="32" ht="14.25" spans="3:4">
      <c r="C32" s="165"/>
      <c r="D32" s="165"/>
    </row>
    <row r="33" ht="14.25" spans="3:4">
      <c r="C33" s="165"/>
      <c r="D33" s="165"/>
    </row>
    <row r="34" ht="14.25" spans="3:4">
      <c r="C34" s="165"/>
      <c r="D34" s="165"/>
    </row>
    <row r="35" ht="14.25" spans="3:4">
      <c r="C35" s="165"/>
      <c r="D35" s="165"/>
    </row>
    <row r="36" ht="14.25" spans="3:4">
      <c r="C36" s="165"/>
      <c r="D36" s="165"/>
    </row>
    <row r="37" ht="14.25" spans="3:4">
      <c r="C37" s="165"/>
      <c r="D37" s="165"/>
    </row>
    <row r="38" ht="14.25" spans="3:4">
      <c r="C38" s="165"/>
      <c r="D38" s="165"/>
    </row>
    <row r="39" ht="14.25" spans="3:4">
      <c r="C39" s="165"/>
      <c r="D39" s="165"/>
    </row>
  </sheetData>
  <mergeCells count="1">
    <mergeCell ref="A1:D1"/>
  </mergeCells>
  <pageMargins left="0.58" right="0.38" top="0.984251968503937" bottom="0.984251968503937" header="0.511811023622047" footer="0.511811023622047"/>
  <pageSetup paperSize="1" scale="89"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autoPageBreaks="0"/>
  </sheetPr>
  <dimension ref="A1:D1332"/>
  <sheetViews>
    <sheetView workbookViewId="0">
      <pane xSplit="2" ySplit="4" topLeftCell="C853" activePane="bottomRight" state="frozen"/>
      <selection/>
      <selection pane="topRight"/>
      <selection pane="bottomLeft"/>
      <selection pane="bottomRight" activeCell="C1271" sqref="C1271"/>
    </sheetView>
  </sheetViews>
  <sheetFormatPr defaultColWidth="9.14285714285714" defaultRowHeight="12.75" outlineLevelCol="3"/>
  <cols>
    <col min="1" max="1" width="9.71428571428571" customWidth="1"/>
    <col min="2" max="2" width="56.7142857142857" customWidth="1"/>
    <col min="3" max="3" width="25.5714285714286" style="127" customWidth="1"/>
    <col min="4" max="4" width="23.5714285714286" style="127" customWidth="1"/>
  </cols>
  <sheetData>
    <row r="1" ht="27.75" customHeight="1" spans="1:4">
      <c r="A1" s="25" t="s">
        <v>17</v>
      </c>
      <c r="B1" s="25"/>
      <c r="C1" s="128"/>
      <c r="D1" s="128"/>
    </row>
    <row r="2" ht="15" customHeight="1" spans="1:4">
      <c r="A2" s="26"/>
      <c r="B2" s="26"/>
      <c r="C2" s="129"/>
      <c r="D2" s="129" t="s">
        <v>119</v>
      </c>
    </row>
    <row r="3" ht="24" customHeight="1" spans="1:4">
      <c r="A3" s="28" t="s">
        <v>37</v>
      </c>
      <c r="B3" s="96" t="s">
        <v>38</v>
      </c>
      <c r="C3" s="130"/>
      <c r="D3" s="129" t="s">
        <v>39</v>
      </c>
    </row>
    <row r="4" ht="15" customHeight="1" spans="1:4">
      <c r="A4" s="131" t="s">
        <v>120</v>
      </c>
      <c r="B4" s="131" t="s">
        <v>121</v>
      </c>
      <c r="C4" s="132" t="s">
        <v>122</v>
      </c>
      <c r="D4" s="133" t="s">
        <v>123</v>
      </c>
    </row>
    <row r="5" ht="15" customHeight="1" spans="1:4">
      <c r="A5" s="134"/>
      <c r="B5" s="101" t="s">
        <v>124</v>
      </c>
      <c r="C5" s="135">
        <f>C6+C247+C287+C306+C396+C448+C504+C561+C690+C771+C842+C865+C973+C1025+C1089+C1109+C1139+C1149+C1194+C1215+C1260+C1310+C1313+C1326</f>
        <v>3044.85</v>
      </c>
      <c r="D5" s="135">
        <f>D6+D247+D287+D306+D396+D448+D504+D561+D690+D771+D842+D865+D973+D1025+D1089+D1109+D1139+D1149+D1194+D1215+D1260+D1310+D1313+D1326</f>
        <v>338.79</v>
      </c>
    </row>
    <row r="6" ht="15" customHeight="1" spans="1:4">
      <c r="A6" s="134">
        <v>201</v>
      </c>
      <c r="B6" s="101" t="s">
        <v>125</v>
      </c>
      <c r="C6" s="135">
        <f>C7+C28+C238</f>
        <v>831.55</v>
      </c>
      <c r="D6" s="135">
        <f>D7+D19+D28+D38+D49+D60+D71+D79+D88+D101+D110+D121+D133+D140+D148+D154+D161+D168+D175+D182+D189+D197+D203+D209+D216+D231+D238+D244</f>
        <v>89</v>
      </c>
    </row>
    <row r="7" ht="15" customHeight="1" spans="1:4">
      <c r="A7" s="134">
        <v>20101</v>
      </c>
      <c r="B7" s="101" t="s">
        <v>126</v>
      </c>
      <c r="C7" s="135">
        <f>SUM(C8:C18)</f>
        <v>7.68</v>
      </c>
      <c r="D7" s="135">
        <f>SUM(D8:D18)</f>
        <v>0</v>
      </c>
    </row>
    <row r="8" ht="15" hidden="1" customHeight="1" spans="1:4">
      <c r="A8" s="134">
        <v>2010101</v>
      </c>
      <c r="B8" s="136" t="s">
        <v>127</v>
      </c>
      <c r="C8" s="137"/>
      <c r="D8" s="137"/>
    </row>
    <row r="9" ht="15" hidden="1" customHeight="1" spans="1:4">
      <c r="A9" s="134">
        <v>2010102</v>
      </c>
      <c r="B9" s="136" t="s">
        <v>128</v>
      </c>
      <c r="C9" s="137"/>
      <c r="D9" s="137"/>
    </row>
    <row r="10" ht="15" hidden="1" customHeight="1" spans="1:4">
      <c r="A10" s="134">
        <v>2010103</v>
      </c>
      <c r="B10" s="136" t="s">
        <v>129</v>
      </c>
      <c r="C10" s="137"/>
      <c r="D10" s="137"/>
    </row>
    <row r="11" ht="15" customHeight="1" spans="1:4">
      <c r="A11" s="134">
        <v>2010104</v>
      </c>
      <c r="B11" s="136" t="s">
        <v>130</v>
      </c>
      <c r="C11" s="137">
        <v>7.68</v>
      </c>
      <c r="D11" s="137"/>
    </row>
    <row r="12" ht="15" hidden="1" customHeight="1" spans="1:4">
      <c r="A12" s="134">
        <v>2010105</v>
      </c>
      <c r="B12" s="136" t="s">
        <v>131</v>
      </c>
      <c r="C12" s="137"/>
      <c r="D12" s="137"/>
    </row>
    <row r="13" ht="15" hidden="1" customHeight="1" spans="1:4">
      <c r="A13" s="134">
        <v>2010106</v>
      </c>
      <c r="B13" s="136" t="s">
        <v>132</v>
      </c>
      <c r="C13" s="137"/>
      <c r="D13" s="137"/>
    </row>
    <row r="14" ht="15" hidden="1" customHeight="1" spans="1:4">
      <c r="A14" s="134">
        <v>2010107</v>
      </c>
      <c r="B14" s="136" t="s">
        <v>133</v>
      </c>
      <c r="C14" s="137"/>
      <c r="D14" s="137"/>
    </row>
    <row r="15" ht="15" hidden="1" customHeight="1" spans="1:4">
      <c r="A15" s="134">
        <v>2010108</v>
      </c>
      <c r="B15" s="136" t="s">
        <v>134</v>
      </c>
      <c r="C15" s="137"/>
      <c r="D15" s="137"/>
    </row>
    <row r="16" ht="15" hidden="1" customHeight="1" spans="1:4">
      <c r="A16" s="134">
        <v>2010109</v>
      </c>
      <c r="B16" s="136" t="s">
        <v>135</v>
      </c>
      <c r="C16" s="137"/>
      <c r="D16" s="137"/>
    </row>
    <row r="17" ht="15" hidden="1" customHeight="1" spans="1:4">
      <c r="A17" s="134">
        <v>2010150</v>
      </c>
      <c r="B17" s="136" t="s">
        <v>136</v>
      </c>
      <c r="C17" s="137"/>
      <c r="D17" s="137"/>
    </row>
    <row r="18" ht="15" hidden="1" customHeight="1" spans="1:4">
      <c r="A18" s="134">
        <v>2010199</v>
      </c>
      <c r="B18" s="136" t="s">
        <v>137</v>
      </c>
      <c r="C18" s="137"/>
      <c r="D18" s="137"/>
    </row>
    <row r="19" ht="15" hidden="1" customHeight="1" spans="1:4">
      <c r="A19" s="134">
        <v>20102</v>
      </c>
      <c r="B19" s="101" t="s">
        <v>138</v>
      </c>
      <c r="C19" s="135">
        <v>0</v>
      </c>
      <c r="D19" s="135">
        <f>SUM(D20:D27)</f>
        <v>0</v>
      </c>
    </row>
    <row r="20" ht="15" hidden="1" customHeight="1" spans="1:4">
      <c r="A20" s="134">
        <v>2010201</v>
      </c>
      <c r="B20" s="136" t="s">
        <v>127</v>
      </c>
      <c r="C20" s="137"/>
      <c r="D20" s="137"/>
    </row>
    <row r="21" ht="15" hidden="1" customHeight="1" spans="1:4">
      <c r="A21" s="134">
        <v>2010202</v>
      </c>
      <c r="B21" s="136" t="s">
        <v>128</v>
      </c>
      <c r="C21" s="137"/>
      <c r="D21" s="137"/>
    </row>
    <row r="22" ht="15" hidden="1" customHeight="1" spans="1:4">
      <c r="A22" s="134">
        <v>2010203</v>
      </c>
      <c r="B22" s="136" t="s">
        <v>129</v>
      </c>
      <c r="C22" s="137"/>
      <c r="D22" s="137"/>
    </row>
    <row r="23" ht="15" hidden="1" customHeight="1" spans="1:4">
      <c r="A23" s="134">
        <v>2010204</v>
      </c>
      <c r="B23" s="136" t="s">
        <v>139</v>
      </c>
      <c r="C23" s="137"/>
      <c r="D23" s="137"/>
    </row>
    <row r="24" ht="15" hidden="1" customHeight="1" spans="1:4">
      <c r="A24" s="134">
        <v>2010205</v>
      </c>
      <c r="B24" s="136" t="s">
        <v>140</v>
      </c>
      <c r="C24" s="137"/>
      <c r="D24" s="137"/>
    </row>
    <row r="25" ht="15" hidden="1" customHeight="1" spans="1:4">
      <c r="A25" s="134">
        <v>2010206</v>
      </c>
      <c r="B25" s="136" t="s">
        <v>141</v>
      </c>
      <c r="C25" s="137"/>
      <c r="D25" s="137"/>
    </row>
    <row r="26" ht="15" hidden="1" customHeight="1" spans="1:4">
      <c r="A26" s="134">
        <v>2010250</v>
      </c>
      <c r="B26" s="136" t="s">
        <v>136</v>
      </c>
      <c r="C26" s="137"/>
      <c r="D26" s="137"/>
    </row>
    <row r="27" ht="15" hidden="1" customHeight="1" spans="1:4">
      <c r="A27" s="134">
        <v>2010299</v>
      </c>
      <c r="B27" s="136" t="s">
        <v>142</v>
      </c>
      <c r="C27" s="137"/>
      <c r="D27" s="137"/>
    </row>
    <row r="28" ht="15" customHeight="1" spans="1:4">
      <c r="A28" s="134">
        <v>20103</v>
      </c>
      <c r="B28" s="101" t="s">
        <v>143</v>
      </c>
      <c r="C28" s="135">
        <f>SUM(C29:C37)</f>
        <v>809.94</v>
      </c>
      <c r="D28" s="135">
        <f>SUM(D29:D37)</f>
        <v>89</v>
      </c>
    </row>
    <row r="29" ht="15" customHeight="1" spans="1:4">
      <c r="A29" s="134">
        <v>2010301</v>
      </c>
      <c r="B29" s="136" t="s">
        <v>127</v>
      </c>
      <c r="C29" s="137">
        <v>577.16</v>
      </c>
      <c r="D29" s="137"/>
    </row>
    <row r="30" ht="15" customHeight="1" spans="1:4">
      <c r="A30" s="134">
        <v>2010302</v>
      </c>
      <c r="B30" s="136" t="s">
        <v>128</v>
      </c>
      <c r="C30" s="137">
        <v>153.98</v>
      </c>
      <c r="D30" s="137">
        <v>89</v>
      </c>
    </row>
    <row r="31" ht="15" hidden="1" customHeight="1" spans="1:4">
      <c r="A31" s="134">
        <v>2010303</v>
      </c>
      <c r="B31" s="136" t="s">
        <v>129</v>
      </c>
      <c r="C31" s="137"/>
      <c r="D31" s="137"/>
    </row>
    <row r="32" ht="15" hidden="1" customHeight="1" spans="1:4">
      <c r="A32" s="134">
        <v>2010304</v>
      </c>
      <c r="B32" s="136" t="s">
        <v>144</v>
      </c>
      <c r="C32" s="137"/>
      <c r="D32" s="137"/>
    </row>
    <row r="33" ht="15" hidden="1" customHeight="1" spans="1:4">
      <c r="A33" s="134">
        <v>2010305</v>
      </c>
      <c r="B33" s="136" t="s">
        <v>145</v>
      </c>
      <c r="C33" s="137"/>
      <c r="D33" s="137"/>
    </row>
    <row r="34" ht="15" hidden="1" customHeight="1" spans="1:4">
      <c r="A34" s="134">
        <v>2010306</v>
      </c>
      <c r="B34" s="136" t="s">
        <v>146</v>
      </c>
      <c r="C34" s="137"/>
      <c r="D34" s="137"/>
    </row>
    <row r="35" ht="15" hidden="1" customHeight="1" spans="1:4">
      <c r="A35" s="134">
        <v>2010309</v>
      </c>
      <c r="B35" s="136" t="s">
        <v>147</v>
      </c>
      <c r="C35" s="137"/>
      <c r="D35" s="137"/>
    </row>
    <row r="36" ht="15" customHeight="1" spans="1:4">
      <c r="A36" s="134">
        <v>2010350</v>
      </c>
      <c r="B36" s="136" t="s">
        <v>136</v>
      </c>
      <c r="C36" s="137">
        <v>73.34</v>
      </c>
      <c r="D36" s="137"/>
    </row>
    <row r="37" ht="15" customHeight="1" spans="1:4">
      <c r="A37" s="134">
        <v>2010399</v>
      </c>
      <c r="B37" s="136" t="s">
        <v>148</v>
      </c>
      <c r="C37" s="137">
        <v>5.46</v>
      </c>
      <c r="D37" s="137"/>
    </row>
    <row r="38" ht="15" hidden="1" customHeight="1" spans="1:4">
      <c r="A38" s="134">
        <v>20104</v>
      </c>
      <c r="B38" s="101" t="s">
        <v>149</v>
      </c>
      <c r="C38" s="135">
        <v>0</v>
      </c>
      <c r="D38" s="135">
        <f>SUM(D39:D48)</f>
        <v>0</v>
      </c>
    </row>
    <row r="39" ht="15" hidden="1" customHeight="1" spans="1:4">
      <c r="A39" s="134">
        <v>2010401</v>
      </c>
      <c r="B39" s="136" t="s">
        <v>127</v>
      </c>
      <c r="C39" s="137"/>
      <c r="D39" s="137"/>
    </row>
    <row r="40" ht="15" hidden="1" customHeight="1" spans="1:4">
      <c r="A40" s="134">
        <v>2010402</v>
      </c>
      <c r="B40" s="136" t="s">
        <v>128</v>
      </c>
      <c r="C40" s="137"/>
      <c r="D40" s="137"/>
    </row>
    <row r="41" ht="15" hidden="1" customHeight="1" spans="1:4">
      <c r="A41" s="134">
        <v>2010403</v>
      </c>
      <c r="B41" s="136" t="s">
        <v>129</v>
      </c>
      <c r="C41" s="137"/>
      <c r="D41" s="137"/>
    </row>
    <row r="42" ht="15" hidden="1" customHeight="1" spans="1:4">
      <c r="A42" s="134">
        <v>2010404</v>
      </c>
      <c r="B42" s="136" t="s">
        <v>150</v>
      </c>
      <c r="C42" s="137"/>
      <c r="D42" s="137"/>
    </row>
    <row r="43" ht="15" hidden="1" customHeight="1" spans="1:4">
      <c r="A43" s="134">
        <v>2010405</v>
      </c>
      <c r="B43" s="136" t="s">
        <v>151</v>
      </c>
      <c r="C43" s="137"/>
      <c r="D43" s="137"/>
    </row>
    <row r="44" ht="15" hidden="1" customHeight="1" spans="1:4">
      <c r="A44" s="134">
        <v>2010406</v>
      </c>
      <c r="B44" s="136" t="s">
        <v>152</v>
      </c>
      <c r="C44" s="137"/>
      <c r="D44" s="137"/>
    </row>
    <row r="45" ht="15" hidden="1" customHeight="1" spans="1:4">
      <c r="A45" s="134">
        <v>2010407</v>
      </c>
      <c r="B45" s="136" t="s">
        <v>153</v>
      </c>
      <c r="C45" s="137"/>
      <c r="D45" s="137"/>
    </row>
    <row r="46" ht="15" hidden="1" customHeight="1" spans="1:4">
      <c r="A46" s="134">
        <v>2010408</v>
      </c>
      <c r="B46" s="136" t="s">
        <v>154</v>
      </c>
      <c r="C46" s="137"/>
      <c r="D46" s="137"/>
    </row>
    <row r="47" ht="15" hidden="1" customHeight="1" spans="1:4">
      <c r="A47" s="134">
        <v>2010450</v>
      </c>
      <c r="B47" s="136" t="s">
        <v>136</v>
      </c>
      <c r="C47" s="137"/>
      <c r="D47" s="137"/>
    </row>
    <row r="48" ht="15" hidden="1" customHeight="1" spans="1:4">
      <c r="A48" s="134">
        <v>2010499</v>
      </c>
      <c r="B48" s="136" t="s">
        <v>155</v>
      </c>
      <c r="C48" s="137"/>
      <c r="D48" s="137"/>
    </row>
    <row r="49" ht="15" hidden="1" customHeight="1" spans="1:4">
      <c r="A49" s="134">
        <v>20105</v>
      </c>
      <c r="B49" s="101" t="s">
        <v>156</v>
      </c>
      <c r="C49" s="135">
        <v>0</v>
      </c>
      <c r="D49" s="135">
        <f>SUM(D50:D59)</f>
        <v>0</v>
      </c>
    </row>
    <row r="50" ht="15" hidden="1" customHeight="1" spans="1:4">
      <c r="A50" s="134">
        <v>2010501</v>
      </c>
      <c r="B50" s="136" t="s">
        <v>127</v>
      </c>
      <c r="C50" s="137"/>
      <c r="D50" s="137"/>
    </row>
    <row r="51" ht="15" hidden="1" customHeight="1" spans="1:4">
      <c r="A51" s="134">
        <v>2010502</v>
      </c>
      <c r="B51" s="136" t="s">
        <v>128</v>
      </c>
      <c r="C51" s="137"/>
      <c r="D51" s="137"/>
    </row>
    <row r="52" ht="15" hidden="1" customHeight="1" spans="1:4">
      <c r="A52" s="134">
        <v>2010503</v>
      </c>
      <c r="B52" s="136" t="s">
        <v>129</v>
      </c>
      <c r="C52" s="137"/>
      <c r="D52" s="137"/>
    </row>
    <row r="53" ht="15" hidden="1" customHeight="1" spans="1:4">
      <c r="A53" s="134">
        <v>2010504</v>
      </c>
      <c r="B53" s="136" t="s">
        <v>157</v>
      </c>
      <c r="C53" s="137"/>
      <c r="D53" s="137"/>
    </row>
    <row r="54" ht="15" hidden="1" customHeight="1" spans="1:4">
      <c r="A54" s="134">
        <v>2010505</v>
      </c>
      <c r="B54" s="136" t="s">
        <v>158</v>
      </c>
      <c r="C54" s="137"/>
      <c r="D54" s="137"/>
    </row>
    <row r="55" ht="15" hidden="1" customHeight="1" spans="1:4">
      <c r="A55" s="134">
        <v>2010506</v>
      </c>
      <c r="B55" s="136" t="s">
        <v>159</v>
      </c>
      <c r="C55" s="137"/>
      <c r="D55" s="137"/>
    </row>
    <row r="56" ht="15" hidden="1" customHeight="1" spans="1:4">
      <c r="A56" s="134">
        <v>2010507</v>
      </c>
      <c r="B56" s="136" t="s">
        <v>160</v>
      </c>
      <c r="C56" s="137"/>
      <c r="D56" s="137"/>
    </row>
    <row r="57" ht="15" hidden="1" customHeight="1" spans="1:4">
      <c r="A57" s="134">
        <v>2010508</v>
      </c>
      <c r="B57" s="136" t="s">
        <v>161</v>
      </c>
      <c r="C57" s="137"/>
      <c r="D57" s="137"/>
    </row>
    <row r="58" ht="15" hidden="1" customHeight="1" spans="1:4">
      <c r="A58" s="134">
        <v>2010550</v>
      </c>
      <c r="B58" s="136" t="s">
        <v>136</v>
      </c>
      <c r="C58" s="137"/>
      <c r="D58" s="137"/>
    </row>
    <row r="59" ht="15" hidden="1" customHeight="1" spans="1:4">
      <c r="A59" s="134">
        <v>2010599</v>
      </c>
      <c r="B59" s="136" t="s">
        <v>162</v>
      </c>
      <c r="C59" s="137"/>
      <c r="D59" s="137"/>
    </row>
    <row r="60" ht="15" hidden="1" customHeight="1" spans="1:4">
      <c r="A60" s="134">
        <v>20106</v>
      </c>
      <c r="B60" s="101" t="s">
        <v>163</v>
      </c>
      <c r="C60" s="135">
        <v>0</v>
      </c>
      <c r="D60" s="135">
        <f>SUM(D61:D70)</f>
        <v>0</v>
      </c>
    </row>
    <row r="61" ht="15" hidden="1" customHeight="1" spans="1:4">
      <c r="A61" s="134">
        <v>2010601</v>
      </c>
      <c r="B61" s="136" t="s">
        <v>127</v>
      </c>
      <c r="C61" s="137"/>
      <c r="D61" s="137"/>
    </row>
    <row r="62" ht="15" hidden="1" customHeight="1" spans="1:4">
      <c r="A62" s="134">
        <v>2010602</v>
      </c>
      <c r="B62" s="136" t="s">
        <v>128</v>
      </c>
      <c r="C62" s="137"/>
      <c r="D62" s="137"/>
    </row>
    <row r="63" ht="15" hidden="1" customHeight="1" spans="1:4">
      <c r="A63" s="134">
        <v>2010603</v>
      </c>
      <c r="B63" s="136" t="s">
        <v>129</v>
      </c>
      <c r="C63" s="137"/>
      <c r="D63" s="137"/>
    </row>
    <row r="64" ht="15" hidden="1" customHeight="1" spans="1:4">
      <c r="A64" s="134">
        <v>2010604</v>
      </c>
      <c r="B64" s="136" t="s">
        <v>164</v>
      </c>
      <c r="C64" s="137"/>
      <c r="D64" s="137"/>
    </row>
    <row r="65" ht="15" hidden="1" customHeight="1" spans="1:4">
      <c r="A65" s="134">
        <v>2010605</v>
      </c>
      <c r="B65" s="136" t="s">
        <v>165</v>
      </c>
      <c r="C65" s="137"/>
      <c r="D65" s="137"/>
    </row>
    <row r="66" ht="15" hidden="1" customHeight="1" spans="1:4">
      <c r="A66" s="134">
        <v>2010606</v>
      </c>
      <c r="B66" s="136" t="s">
        <v>166</v>
      </c>
      <c r="C66" s="137"/>
      <c r="D66" s="137"/>
    </row>
    <row r="67" ht="15" hidden="1" customHeight="1" spans="1:4">
      <c r="A67" s="134">
        <v>2010607</v>
      </c>
      <c r="B67" s="136" t="s">
        <v>167</v>
      </c>
      <c r="C67" s="137"/>
      <c r="D67" s="137"/>
    </row>
    <row r="68" ht="15" hidden="1" customHeight="1" spans="1:4">
      <c r="A68" s="134">
        <v>2010608</v>
      </c>
      <c r="B68" s="136" t="s">
        <v>168</v>
      </c>
      <c r="C68" s="137"/>
      <c r="D68" s="137"/>
    </row>
    <row r="69" ht="15" hidden="1" customHeight="1" spans="1:4">
      <c r="A69" s="134">
        <v>2010650</v>
      </c>
      <c r="B69" s="136" t="s">
        <v>136</v>
      </c>
      <c r="C69" s="137"/>
      <c r="D69" s="137"/>
    </row>
    <row r="70" ht="15" hidden="1" customHeight="1" spans="1:4">
      <c r="A70" s="134">
        <v>2010699</v>
      </c>
      <c r="B70" s="136" t="s">
        <v>169</v>
      </c>
      <c r="C70" s="137"/>
      <c r="D70" s="137"/>
    </row>
    <row r="71" ht="15" hidden="1" customHeight="1" spans="1:4">
      <c r="A71" s="134">
        <v>20107</v>
      </c>
      <c r="B71" s="101" t="s">
        <v>170</v>
      </c>
      <c r="C71" s="135">
        <v>0</v>
      </c>
      <c r="D71" s="135">
        <f>SUM(D72:D78)</f>
        <v>0</v>
      </c>
    </row>
    <row r="72" ht="15" hidden="1" customHeight="1" spans="1:4">
      <c r="A72" s="134">
        <v>2010701</v>
      </c>
      <c r="B72" s="136" t="s">
        <v>127</v>
      </c>
      <c r="C72" s="137"/>
      <c r="D72" s="137"/>
    </row>
    <row r="73" ht="15" hidden="1" customHeight="1" spans="1:4">
      <c r="A73" s="134">
        <v>2010702</v>
      </c>
      <c r="B73" s="136" t="s">
        <v>128</v>
      </c>
      <c r="C73" s="137"/>
      <c r="D73" s="137"/>
    </row>
    <row r="74" ht="15" hidden="1" customHeight="1" spans="1:4">
      <c r="A74" s="134">
        <v>2010703</v>
      </c>
      <c r="B74" s="136" t="s">
        <v>129</v>
      </c>
      <c r="C74" s="137"/>
      <c r="D74" s="137"/>
    </row>
    <row r="75" ht="15" hidden="1" customHeight="1" spans="1:4">
      <c r="A75" s="134">
        <v>2010709</v>
      </c>
      <c r="B75" s="136" t="s">
        <v>167</v>
      </c>
      <c r="C75" s="137"/>
      <c r="D75" s="137"/>
    </row>
    <row r="76" ht="15" hidden="1" customHeight="1" spans="1:4">
      <c r="A76" s="134">
        <v>2010710</v>
      </c>
      <c r="B76" s="136" t="s">
        <v>171</v>
      </c>
      <c r="C76" s="137"/>
      <c r="D76" s="137"/>
    </row>
    <row r="77" ht="15" hidden="1" customHeight="1" spans="1:4">
      <c r="A77" s="134">
        <v>2010750</v>
      </c>
      <c r="B77" s="136" t="s">
        <v>136</v>
      </c>
      <c r="C77" s="137"/>
      <c r="D77" s="137"/>
    </row>
    <row r="78" ht="15" hidden="1" customHeight="1" spans="1:4">
      <c r="A78" s="134">
        <v>2010799</v>
      </c>
      <c r="B78" s="136" t="s">
        <v>172</v>
      </c>
      <c r="C78" s="137"/>
      <c r="D78" s="137"/>
    </row>
    <row r="79" ht="15" hidden="1" customHeight="1" spans="1:4">
      <c r="A79" s="134">
        <v>20108</v>
      </c>
      <c r="B79" s="101" t="s">
        <v>173</v>
      </c>
      <c r="C79" s="135">
        <v>0</v>
      </c>
      <c r="D79" s="135">
        <f>SUM(D80:D87)</f>
        <v>0</v>
      </c>
    </row>
    <row r="80" ht="15" hidden="1" customHeight="1" spans="1:4">
      <c r="A80" s="134">
        <v>2010801</v>
      </c>
      <c r="B80" s="136" t="s">
        <v>127</v>
      </c>
      <c r="C80" s="137"/>
      <c r="D80" s="137"/>
    </row>
    <row r="81" ht="15" hidden="1" customHeight="1" spans="1:4">
      <c r="A81" s="134">
        <v>2010802</v>
      </c>
      <c r="B81" s="136" t="s">
        <v>128</v>
      </c>
      <c r="C81" s="137"/>
      <c r="D81" s="137"/>
    </row>
    <row r="82" ht="15" hidden="1" customHeight="1" spans="1:4">
      <c r="A82" s="134">
        <v>2010803</v>
      </c>
      <c r="B82" s="136" t="s">
        <v>129</v>
      </c>
      <c r="C82" s="137"/>
      <c r="D82" s="137"/>
    </row>
    <row r="83" ht="15" hidden="1" customHeight="1" spans="1:4">
      <c r="A83" s="134">
        <v>2010804</v>
      </c>
      <c r="B83" s="136" t="s">
        <v>174</v>
      </c>
      <c r="C83" s="137"/>
      <c r="D83" s="137"/>
    </row>
    <row r="84" ht="15" hidden="1" customHeight="1" spans="1:4">
      <c r="A84" s="134">
        <v>2010805</v>
      </c>
      <c r="B84" s="136" t="s">
        <v>175</v>
      </c>
      <c r="C84" s="137"/>
      <c r="D84" s="137"/>
    </row>
    <row r="85" ht="15" hidden="1" customHeight="1" spans="1:4">
      <c r="A85" s="134">
        <v>2010806</v>
      </c>
      <c r="B85" s="136" t="s">
        <v>167</v>
      </c>
      <c r="C85" s="137"/>
      <c r="D85" s="137"/>
    </row>
    <row r="86" ht="15" hidden="1" customHeight="1" spans="1:4">
      <c r="A86" s="134">
        <v>2010850</v>
      </c>
      <c r="B86" s="136" t="s">
        <v>136</v>
      </c>
      <c r="C86" s="137"/>
      <c r="D86" s="137"/>
    </row>
    <row r="87" ht="15" hidden="1" customHeight="1" spans="1:4">
      <c r="A87" s="134">
        <v>2010899</v>
      </c>
      <c r="B87" s="136" t="s">
        <v>176</v>
      </c>
      <c r="C87" s="137"/>
      <c r="D87" s="137"/>
    </row>
    <row r="88" ht="15" hidden="1" customHeight="1" spans="1:4">
      <c r="A88" s="134">
        <v>20109</v>
      </c>
      <c r="B88" s="101" t="s">
        <v>177</v>
      </c>
      <c r="C88" s="135">
        <v>0</v>
      </c>
      <c r="D88" s="135">
        <f>SUM(D89:D100)</f>
        <v>0</v>
      </c>
    </row>
    <row r="89" ht="15" hidden="1" customHeight="1" spans="1:4">
      <c r="A89" s="134">
        <v>2010901</v>
      </c>
      <c r="B89" s="136" t="s">
        <v>127</v>
      </c>
      <c r="C89" s="137"/>
      <c r="D89" s="137"/>
    </row>
    <row r="90" ht="15" hidden="1" customHeight="1" spans="1:4">
      <c r="A90" s="134">
        <v>2010902</v>
      </c>
      <c r="B90" s="136" t="s">
        <v>128</v>
      </c>
      <c r="C90" s="137"/>
      <c r="D90" s="137"/>
    </row>
    <row r="91" ht="15" hidden="1" customHeight="1" spans="1:4">
      <c r="A91" s="134">
        <v>2010903</v>
      </c>
      <c r="B91" s="136" t="s">
        <v>129</v>
      </c>
      <c r="C91" s="137"/>
      <c r="D91" s="137"/>
    </row>
    <row r="92" ht="15" hidden="1" customHeight="1" spans="1:4">
      <c r="A92" s="134">
        <v>2010905</v>
      </c>
      <c r="B92" s="136" t="s">
        <v>178</v>
      </c>
      <c r="C92" s="137"/>
      <c r="D92" s="137"/>
    </row>
    <row r="93" ht="15" hidden="1" customHeight="1" spans="1:4">
      <c r="A93" s="134">
        <v>2010907</v>
      </c>
      <c r="B93" s="136" t="s">
        <v>179</v>
      </c>
      <c r="C93" s="137"/>
      <c r="D93" s="137"/>
    </row>
    <row r="94" ht="15" hidden="1" customHeight="1" spans="1:4">
      <c r="A94" s="134">
        <v>2010908</v>
      </c>
      <c r="B94" s="136" t="s">
        <v>167</v>
      </c>
      <c r="C94" s="137"/>
      <c r="D94" s="137"/>
    </row>
    <row r="95" ht="15" hidden="1" customHeight="1" spans="1:4">
      <c r="A95" s="134">
        <v>2010909</v>
      </c>
      <c r="B95" s="136" t="s">
        <v>180</v>
      </c>
      <c r="C95" s="137"/>
      <c r="D95" s="137"/>
    </row>
    <row r="96" ht="15" hidden="1" customHeight="1" spans="1:4">
      <c r="A96" s="134">
        <v>2010910</v>
      </c>
      <c r="B96" s="136" t="s">
        <v>181</v>
      </c>
      <c r="C96" s="137"/>
      <c r="D96" s="137"/>
    </row>
    <row r="97" ht="15" hidden="1" customHeight="1" spans="1:4">
      <c r="A97" s="134">
        <v>2010911</v>
      </c>
      <c r="B97" s="136" t="s">
        <v>182</v>
      </c>
      <c r="C97" s="137"/>
      <c r="D97" s="137"/>
    </row>
    <row r="98" ht="15" hidden="1" customHeight="1" spans="1:4">
      <c r="A98" s="134">
        <v>2010912</v>
      </c>
      <c r="B98" s="136" t="s">
        <v>183</v>
      </c>
      <c r="C98" s="137"/>
      <c r="D98" s="137"/>
    </row>
    <row r="99" ht="15" hidden="1" customHeight="1" spans="1:4">
      <c r="A99" s="134">
        <v>2010950</v>
      </c>
      <c r="B99" s="136" t="s">
        <v>136</v>
      </c>
      <c r="C99" s="137"/>
      <c r="D99" s="137"/>
    </row>
    <row r="100" ht="15" hidden="1" customHeight="1" spans="1:4">
      <c r="A100" s="134">
        <v>2010999</v>
      </c>
      <c r="B100" s="136" t="s">
        <v>184</v>
      </c>
      <c r="C100" s="137"/>
      <c r="D100" s="137"/>
    </row>
    <row r="101" ht="15" hidden="1" customHeight="1" spans="1:4">
      <c r="A101" s="134">
        <v>20111</v>
      </c>
      <c r="B101" s="101" t="s">
        <v>185</v>
      </c>
      <c r="C101" s="135">
        <v>0</v>
      </c>
      <c r="D101" s="135">
        <f>SUM(D102:D109)</f>
        <v>0</v>
      </c>
    </row>
    <row r="102" ht="15" hidden="1" customHeight="1" spans="1:4">
      <c r="A102" s="134">
        <v>2011101</v>
      </c>
      <c r="B102" s="136" t="s">
        <v>127</v>
      </c>
      <c r="C102" s="137"/>
      <c r="D102" s="137"/>
    </row>
    <row r="103" ht="15" hidden="1" customHeight="1" spans="1:4">
      <c r="A103" s="134">
        <v>2011102</v>
      </c>
      <c r="B103" s="136" t="s">
        <v>128</v>
      </c>
      <c r="C103" s="137"/>
      <c r="D103" s="137"/>
    </row>
    <row r="104" ht="15" hidden="1" customHeight="1" spans="1:4">
      <c r="A104" s="134">
        <v>2011103</v>
      </c>
      <c r="B104" s="136" t="s">
        <v>129</v>
      </c>
      <c r="C104" s="137"/>
      <c r="D104" s="137"/>
    </row>
    <row r="105" ht="15" hidden="1" customHeight="1" spans="1:4">
      <c r="A105" s="134">
        <v>2011104</v>
      </c>
      <c r="B105" s="136" t="s">
        <v>186</v>
      </c>
      <c r="C105" s="137"/>
      <c r="D105" s="137"/>
    </row>
    <row r="106" ht="15" hidden="1" customHeight="1" spans="1:4">
      <c r="A106" s="134">
        <v>2011105</v>
      </c>
      <c r="B106" s="136" t="s">
        <v>187</v>
      </c>
      <c r="C106" s="137"/>
      <c r="D106" s="137"/>
    </row>
    <row r="107" ht="15" hidden="1" customHeight="1" spans="1:4">
      <c r="A107" s="134">
        <v>2011106</v>
      </c>
      <c r="B107" s="136" t="s">
        <v>188</v>
      </c>
      <c r="C107" s="137"/>
      <c r="D107" s="137"/>
    </row>
    <row r="108" ht="15" hidden="1" customHeight="1" spans="1:4">
      <c r="A108" s="134">
        <v>2011150</v>
      </c>
      <c r="B108" s="136" t="s">
        <v>136</v>
      </c>
      <c r="C108" s="137"/>
      <c r="D108" s="137"/>
    </row>
    <row r="109" ht="15" hidden="1" customHeight="1" spans="1:4">
      <c r="A109" s="134">
        <v>2011199</v>
      </c>
      <c r="B109" s="136" t="s">
        <v>189</v>
      </c>
      <c r="C109" s="137"/>
      <c r="D109" s="137"/>
    </row>
    <row r="110" ht="15" hidden="1" customHeight="1" spans="1:4">
      <c r="A110" s="134">
        <v>20113</v>
      </c>
      <c r="B110" s="101" t="s">
        <v>190</v>
      </c>
      <c r="C110" s="135">
        <v>0</v>
      </c>
      <c r="D110" s="135">
        <f>SUM(D111:D120)</f>
        <v>0</v>
      </c>
    </row>
    <row r="111" ht="15" hidden="1" customHeight="1" spans="1:4">
      <c r="A111" s="134">
        <v>2011301</v>
      </c>
      <c r="B111" s="136" t="s">
        <v>127</v>
      </c>
      <c r="C111" s="137"/>
      <c r="D111" s="137"/>
    </row>
    <row r="112" ht="15" hidden="1" customHeight="1" spans="1:4">
      <c r="A112" s="134">
        <v>2011302</v>
      </c>
      <c r="B112" s="136" t="s">
        <v>128</v>
      </c>
      <c r="C112" s="137"/>
      <c r="D112" s="137"/>
    </row>
    <row r="113" ht="15" hidden="1" customHeight="1" spans="1:4">
      <c r="A113" s="134">
        <v>2011303</v>
      </c>
      <c r="B113" s="136" t="s">
        <v>129</v>
      </c>
      <c r="C113" s="137"/>
      <c r="D113" s="137"/>
    </row>
    <row r="114" ht="15" hidden="1" customHeight="1" spans="1:4">
      <c r="A114" s="134">
        <v>2011304</v>
      </c>
      <c r="B114" s="136" t="s">
        <v>191</v>
      </c>
      <c r="C114" s="137"/>
      <c r="D114" s="137"/>
    </row>
    <row r="115" ht="15" hidden="1" customHeight="1" spans="1:4">
      <c r="A115" s="134">
        <v>2011305</v>
      </c>
      <c r="B115" s="136" t="s">
        <v>192</v>
      </c>
      <c r="C115" s="137"/>
      <c r="D115" s="137"/>
    </row>
    <row r="116" ht="15" hidden="1" customHeight="1" spans="1:4">
      <c r="A116" s="134">
        <v>2011306</v>
      </c>
      <c r="B116" s="136" t="s">
        <v>193</v>
      </c>
      <c r="C116" s="137"/>
      <c r="D116" s="137"/>
    </row>
    <row r="117" ht="15" hidden="1" customHeight="1" spans="1:4">
      <c r="A117" s="134">
        <v>2011307</v>
      </c>
      <c r="B117" s="136" t="s">
        <v>194</v>
      </c>
      <c r="C117" s="137"/>
      <c r="D117" s="137"/>
    </row>
    <row r="118" ht="15" hidden="1" customHeight="1" spans="1:4">
      <c r="A118" s="134">
        <v>2011308</v>
      </c>
      <c r="B118" s="136" t="s">
        <v>195</v>
      </c>
      <c r="C118" s="137"/>
      <c r="D118" s="137"/>
    </row>
    <row r="119" ht="15" hidden="1" customHeight="1" spans="1:4">
      <c r="A119" s="134">
        <v>2011350</v>
      </c>
      <c r="B119" s="136" t="s">
        <v>136</v>
      </c>
      <c r="C119" s="137"/>
      <c r="D119" s="137"/>
    </row>
    <row r="120" ht="15" hidden="1" customHeight="1" spans="1:4">
      <c r="A120" s="134">
        <v>2011399</v>
      </c>
      <c r="B120" s="136" t="s">
        <v>196</v>
      </c>
      <c r="C120" s="137"/>
      <c r="D120" s="137"/>
    </row>
    <row r="121" ht="15" hidden="1" customHeight="1" spans="1:4">
      <c r="A121" s="134">
        <v>20114</v>
      </c>
      <c r="B121" s="101" t="s">
        <v>197</v>
      </c>
      <c r="C121" s="135">
        <v>0</v>
      </c>
      <c r="D121" s="135">
        <f>SUM(D122:D132)</f>
        <v>0</v>
      </c>
    </row>
    <row r="122" ht="15" hidden="1" customHeight="1" spans="1:4">
      <c r="A122" s="134">
        <v>2011401</v>
      </c>
      <c r="B122" s="136" t="s">
        <v>127</v>
      </c>
      <c r="C122" s="137"/>
      <c r="D122" s="137"/>
    </row>
    <row r="123" ht="15" hidden="1" customHeight="1" spans="1:4">
      <c r="A123" s="134">
        <v>2011402</v>
      </c>
      <c r="B123" s="136" t="s">
        <v>128</v>
      </c>
      <c r="C123" s="137"/>
      <c r="D123" s="137"/>
    </row>
    <row r="124" ht="15" hidden="1" customHeight="1" spans="1:4">
      <c r="A124" s="134">
        <v>2011403</v>
      </c>
      <c r="B124" s="136" t="s">
        <v>129</v>
      </c>
      <c r="C124" s="137"/>
      <c r="D124" s="137"/>
    </row>
    <row r="125" ht="15" hidden="1" customHeight="1" spans="1:4">
      <c r="A125" s="134">
        <v>2011404</v>
      </c>
      <c r="B125" s="136" t="s">
        <v>198</v>
      </c>
      <c r="C125" s="137"/>
      <c r="D125" s="137"/>
    </row>
    <row r="126" ht="15" hidden="1" customHeight="1" spans="1:4">
      <c r="A126" s="134">
        <v>2011405</v>
      </c>
      <c r="B126" s="136" t="s">
        <v>199</v>
      </c>
      <c r="C126" s="137"/>
      <c r="D126" s="137"/>
    </row>
    <row r="127" ht="15" hidden="1" customHeight="1" spans="1:4">
      <c r="A127" s="134">
        <v>2011408</v>
      </c>
      <c r="B127" s="136" t="s">
        <v>200</v>
      </c>
      <c r="C127" s="137"/>
      <c r="D127" s="137"/>
    </row>
    <row r="128" ht="15" hidden="1" customHeight="1" spans="1:4">
      <c r="A128" s="134">
        <v>2011409</v>
      </c>
      <c r="B128" s="136" t="s">
        <v>201</v>
      </c>
      <c r="C128" s="137"/>
      <c r="D128" s="137"/>
    </row>
    <row r="129" ht="15" hidden="1" customHeight="1" spans="1:4">
      <c r="A129" s="134">
        <v>2011410</v>
      </c>
      <c r="B129" s="136" t="s">
        <v>202</v>
      </c>
      <c r="C129" s="137"/>
      <c r="D129" s="137"/>
    </row>
    <row r="130" ht="15" hidden="1" customHeight="1" spans="1:4">
      <c r="A130" s="134">
        <v>2011411</v>
      </c>
      <c r="B130" s="136" t="s">
        <v>203</v>
      </c>
      <c r="C130" s="137"/>
      <c r="D130" s="137"/>
    </row>
    <row r="131" ht="15" hidden="1" customHeight="1" spans="1:4">
      <c r="A131" s="134">
        <v>2011450</v>
      </c>
      <c r="B131" s="136" t="s">
        <v>136</v>
      </c>
      <c r="C131" s="137"/>
      <c r="D131" s="137"/>
    </row>
    <row r="132" ht="15" hidden="1" customHeight="1" spans="1:4">
      <c r="A132" s="134">
        <v>2011499</v>
      </c>
      <c r="B132" s="136" t="s">
        <v>204</v>
      </c>
      <c r="C132" s="137"/>
      <c r="D132" s="137"/>
    </row>
    <row r="133" ht="15" hidden="1" customHeight="1" spans="1:4">
      <c r="A133" s="134">
        <v>20123</v>
      </c>
      <c r="B133" s="101" t="s">
        <v>205</v>
      </c>
      <c r="C133" s="135">
        <v>0</v>
      </c>
      <c r="D133" s="135">
        <f>SUM(D134:D139)</f>
        <v>0</v>
      </c>
    </row>
    <row r="134" ht="15" hidden="1" customHeight="1" spans="1:4">
      <c r="A134" s="134">
        <v>2012301</v>
      </c>
      <c r="B134" s="136" t="s">
        <v>127</v>
      </c>
      <c r="C134" s="137"/>
      <c r="D134" s="137"/>
    </row>
    <row r="135" ht="15" hidden="1" customHeight="1" spans="1:4">
      <c r="A135" s="134">
        <v>2012302</v>
      </c>
      <c r="B135" s="136" t="s">
        <v>128</v>
      </c>
      <c r="C135" s="137"/>
      <c r="D135" s="137"/>
    </row>
    <row r="136" ht="15" hidden="1" customHeight="1" spans="1:4">
      <c r="A136" s="134">
        <v>2012303</v>
      </c>
      <c r="B136" s="136" t="s">
        <v>129</v>
      </c>
      <c r="C136" s="137"/>
      <c r="D136" s="137"/>
    </row>
    <row r="137" ht="15" hidden="1" customHeight="1" spans="1:4">
      <c r="A137" s="134">
        <v>2012304</v>
      </c>
      <c r="B137" s="136" t="s">
        <v>206</v>
      </c>
      <c r="C137" s="137"/>
      <c r="D137" s="137"/>
    </row>
    <row r="138" ht="15" hidden="1" customHeight="1" spans="1:4">
      <c r="A138" s="134">
        <v>2012350</v>
      </c>
      <c r="B138" s="136" t="s">
        <v>136</v>
      </c>
      <c r="C138" s="137"/>
      <c r="D138" s="137"/>
    </row>
    <row r="139" ht="15" hidden="1" customHeight="1" spans="1:4">
      <c r="A139" s="134">
        <v>2012399</v>
      </c>
      <c r="B139" s="136" t="s">
        <v>207</v>
      </c>
      <c r="C139" s="137"/>
      <c r="D139" s="137"/>
    </row>
    <row r="140" ht="15" hidden="1" customHeight="1" spans="1:4">
      <c r="A140" s="134">
        <v>20125</v>
      </c>
      <c r="B140" s="101" t="s">
        <v>208</v>
      </c>
      <c r="C140" s="135">
        <v>0</v>
      </c>
      <c r="D140" s="135">
        <f>SUM(D141:D147)</f>
        <v>0</v>
      </c>
    </row>
    <row r="141" ht="15" hidden="1" customHeight="1" spans="1:4">
      <c r="A141" s="134">
        <v>2012501</v>
      </c>
      <c r="B141" s="136" t="s">
        <v>127</v>
      </c>
      <c r="C141" s="137"/>
      <c r="D141" s="137"/>
    </row>
    <row r="142" ht="15" hidden="1" customHeight="1" spans="1:4">
      <c r="A142" s="134">
        <v>2012502</v>
      </c>
      <c r="B142" s="136" t="s">
        <v>128</v>
      </c>
      <c r="C142" s="137"/>
      <c r="D142" s="137"/>
    </row>
    <row r="143" ht="15" hidden="1" customHeight="1" spans="1:4">
      <c r="A143" s="134">
        <v>2012503</v>
      </c>
      <c r="B143" s="136" t="s">
        <v>129</v>
      </c>
      <c r="C143" s="137"/>
      <c r="D143" s="137"/>
    </row>
    <row r="144" ht="15" hidden="1" customHeight="1" spans="1:4">
      <c r="A144" s="134">
        <v>2012504</v>
      </c>
      <c r="B144" s="136" t="s">
        <v>209</v>
      </c>
      <c r="C144" s="137"/>
      <c r="D144" s="137"/>
    </row>
    <row r="145" ht="15" hidden="1" customHeight="1" spans="1:4">
      <c r="A145" s="134">
        <v>2012505</v>
      </c>
      <c r="B145" s="136" t="s">
        <v>210</v>
      </c>
      <c r="C145" s="137"/>
      <c r="D145" s="137"/>
    </row>
    <row r="146" ht="15" hidden="1" customHeight="1" spans="1:4">
      <c r="A146" s="134">
        <v>2012550</v>
      </c>
      <c r="B146" s="136" t="s">
        <v>136</v>
      </c>
      <c r="C146" s="137"/>
      <c r="D146" s="137"/>
    </row>
    <row r="147" ht="15" hidden="1" customHeight="1" spans="1:4">
      <c r="A147" s="134">
        <v>2012599</v>
      </c>
      <c r="B147" s="136" t="s">
        <v>211</v>
      </c>
      <c r="C147" s="137"/>
      <c r="D147" s="137"/>
    </row>
    <row r="148" ht="15" hidden="1" customHeight="1" spans="1:4">
      <c r="A148" s="134">
        <v>20126</v>
      </c>
      <c r="B148" s="101" t="s">
        <v>212</v>
      </c>
      <c r="C148" s="135">
        <v>0</v>
      </c>
      <c r="D148" s="135">
        <f>SUM(D149:D153)</f>
        <v>0</v>
      </c>
    </row>
    <row r="149" ht="15" hidden="1" customHeight="1" spans="1:4">
      <c r="A149" s="134">
        <v>2012601</v>
      </c>
      <c r="B149" s="136" t="s">
        <v>127</v>
      </c>
      <c r="C149" s="137"/>
      <c r="D149" s="137"/>
    </row>
    <row r="150" ht="15" hidden="1" customHeight="1" spans="1:4">
      <c r="A150" s="134">
        <v>2012602</v>
      </c>
      <c r="B150" s="136" t="s">
        <v>128</v>
      </c>
      <c r="C150" s="137"/>
      <c r="D150" s="137"/>
    </row>
    <row r="151" ht="15" hidden="1" customHeight="1" spans="1:4">
      <c r="A151" s="134">
        <v>2012603</v>
      </c>
      <c r="B151" s="136" t="s">
        <v>129</v>
      </c>
      <c r="C151" s="137"/>
      <c r="D151" s="137"/>
    </row>
    <row r="152" ht="15" hidden="1" customHeight="1" spans="1:4">
      <c r="A152" s="134">
        <v>2012604</v>
      </c>
      <c r="B152" s="136" t="s">
        <v>213</v>
      </c>
      <c r="C152" s="137"/>
      <c r="D152" s="137"/>
    </row>
    <row r="153" ht="15" hidden="1" customHeight="1" spans="1:4">
      <c r="A153" s="134">
        <v>2012699</v>
      </c>
      <c r="B153" s="136" t="s">
        <v>214</v>
      </c>
      <c r="C153" s="137"/>
      <c r="D153" s="137"/>
    </row>
    <row r="154" ht="15" hidden="1" customHeight="1" spans="1:4">
      <c r="A154" s="134">
        <v>20128</v>
      </c>
      <c r="B154" s="101" t="s">
        <v>215</v>
      </c>
      <c r="C154" s="135">
        <v>0</v>
      </c>
      <c r="D154" s="135">
        <f>SUM(D155:D160)</f>
        <v>0</v>
      </c>
    </row>
    <row r="155" ht="15" hidden="1" customHeight="1" spans="1:4">
      <c r="A155" s="134">
        <v>2012801</v>
      </c>
      <c r="B155" s="136" t="s">
        <v>127</v>
      </c>
      <c r="C155" s="137"/>
      <c r="D155" s="137"/>
    </row>
    <row r="156" ht="15" hidden="1" customHeight="1" spans="1:4">
      <c r="A156" s="134">
        <v>2012802</v>
      </c>
      <c r="B156" s="136" t="s">
        <v>128</v>
      </c>
      <c r="C156" s="137"/>
      <c r="D156" s="137"/>
    </row>
    <row r="157" ht="15" hidden="1" customHeight="1" spans="1:4">
      <c r="A157" s="134">
        <v>2012803</v>
      </c>
      <c r="B157" s="136" t="s">
        <v>129</v>
      </c>
      <c r="C157" s="137"/>
      <c r="D157" s="137"/>
    </row>
    <row r="158" ht="15" hidden="1" customHeight="1" spans="1:4">
      <c r="A158" s="134">
        <v>2012804</v>
      </c>
      <c r="B158" s="136" t="s">
        <v>141</v>
      </c>
      <c r="C158" s="137"/>
      <c r="D158" s="137"/>
    </row>
    <row r="159" ht="15" hidden="1" customHeight="1" spans="1:4">
      <c r="A159" s="134">
        <v>2012850</v>
      </c>
      <c r="B159" s="136" t="s">
        <v>136</v>
      </c>
      <c r="C159" s="137"/>
      <c r="D159" s="137"/>
    </row>
    <row r="160" ht="15" hidden="1" customHeight="1" spans="1:4">
      <c r="A160" s="134">
        <v>2012899</v>
      </c>
      <c r="B160" s="136" t="s">
        <v>216</v>
      </c>
      <c r="C160" s="137"/>
      <c r="D160" s="137"/>
    </row>
    <row r="161" ht="15" hidden="1" customHeight="1" spans="1:4">
      <c r="A161" s="134">
        <v>20129</v>
      </c>
      <c r="B161" s="101" t="s">
        <v>217</v>
      </c>
      <c r="C161" s="135">
        <v>0</v>
      </c>
      <c r="D161" s="135">
        <f>SUM(D162:D167)</f>
        <v>0</v>
      </c>
    </row>
    <row r="162" ht="15" hidden="1" customHeight="1" spans="1:4">
      <c r="A162" s="134">
        <v>2012901</v>
      </c>
      <c r="B162" s="136" t="s">
        <v>127</v>
      </c>
      <c r="C162" s="137"/>
      <c r="D162" s="137"/>
    </row>
    <row r="163" ht="15" hidden="1" customHeight="1" spans="1:4">
      <c r="A163" s="134">
        <v>2012902</v>
      </c>
      <c r="B163" s="136" t="s">
        <v>128</v>
      </c>
      <c r="C163" s="137"/>
      <c r="D163" s="137"/>
    </row>
    <row r="164" ht="15" hidden="1" customHeight="1" spans="1:4">
      <c r="A164" s="134">
        <v>2012903</v>
      </c>
      <c r="B164" s="136" t="s">
        <v>129</v>
      </c>
      <c r="C164" s="137"/>
      <c r="D164" s="137"/>
    </row>
    <row r="165" ht="15" hidden="1" customHeight="1" spans="1:4">
      <c r="A165" s="134">
        <v>2012906</v>
      </c>
      <c r="B165" s="136" t="s">
        <v>218</v>
      </c>
      <c r="C165" s="137"/>
      <c r="D165" s="137"/>
    </row>
    <row r="166" ht="15" hidden="1" customHeight="1" spans="1:4">
      <c r="A166" s="134">
        <v>2012950</v>
      </c>
      <c r="B166" s="136" t="s">
        <v>136</v>
      </c>
      <c r="C166" s="137"/>
      <c r="D166" s="137"/>
    </row>
    <row r="167" ht="15" hidden="1" customHeight="1" spans="1:4">
      <c r="A167" s="134">
        <v>2012999</v>
      </c>
      <c r="B167" s="136" t="s">
        <v>219</v>
      </c>
      <c r="C167" s="137"/>
      <c r="D167" s="137"/>
    </row>
    <row r="168" ht="15" hidden="1" customHeight="1" spans="1:4">
      <c r="A168" s="134">
        <v>20131</v>
      </c>
      <c r="B168" s="101" t="s">
        <v>220</v>
      </c>
      <c r="C168" s="135">
        <v>0</v>
      </c>
      <c r="D168" s="135">
        <f>SUM(D169:D174)</f>
        <v>0</v>
      </c>
    </row>
    <row r="169" ht="15" hidden="1" customHeight="1" spans="1:4">
      <c r="A169" s="134">
        <v>2013101</v>
      </c>
      <c r="B169" s="136" t="s">
        <v>127</v>
      </c>
      <c r="C169" s="137"/>
      <c r="D169" s="137"/>
    </row>
    <row r="170" ht="15" hidden="1" customHeight="1" spans="1:4">
      <c r="A170" s="134">
        <v>2013102</v>
      </c>
      <c r="B170" s="136" t="s">
        <v>128</v>
      </c>
      <c r="C170" s="137"/>
      <c r="D170" s="137"/>
    </row>
    <row r="171" ht="15" hidden="1" customHeight="1" spans="1:4">
      <c r="A171" s="134">
        <v>2013103</v>
      </c>
      <c r="B171" s="136" t="s">
        <v>129</v>
      </c>
      <c r="C171" s="137"/>
      <c r="D171" s="137"/>
    </row>
    <row r="172" ht="15" hidden="1" customHeight="1" spans="1:4">
      <c r="A172" s="134">
        <v>2013105</v>
      </c>
      <c r="B172" s="136" t="s">
        <v>221</v>
      </c>
      <c r="C172" s="137"/>
      <c r="D172" s="137"/>
    </row>
    <row r="173" ht="15" hidden="1" customHeight="1" spans="1:4">
      <c r="A173" s="134">
        <v>2013150</v>
      </c>
      <c r="B173" s="136" t="s">
        <v>136</v>
      </c>
      <c r="C173" s="137"/>
      <c r="D173" s="137"/>
    </row>
    <row r="174" ht="15" hidden="1" customHeight="1" spans="1:4">
      <c r="A174" s="134">
        <v>2013199</v>
      </c>
      <c r="B174" s="136" t="s">
        <v>222</v>
      </c>
      <c r="C174" s="137"/>
      <c r="D174" s="137"/>
    </row>
    <row r="175" ht="15" hidden="1" customHeight="1" spans="1:4">
      <c r="A175" s="134">
        <v>20132</v>
      </c>
      <c r="B175" s="101" t="s">
        <v>223</v>
      </c>
      <c r="C175" s="135">
        <v>0</v>
      </c>
      <c r="D175" s="135">
        <f>SUM(D176:D181)</f>
        <v>0</v>
      </c>
    </row>
    <row r="176" ht="15" hidden="1" customHeight="1" spans="1:4">
      <c r="A176" s="134">
        <v>2013201</v>
      </c>
      <c r="B176" s="136" t="s">
        <v>127</v>
      </c>
      <c r="C176" s="137"/>
      <c r="D176" s="137"/>
    </row>
    <row r="177" ht="15" hidden="1" customHeight="1" spans="1:4">
      <c r="A177" s="134">
        <v>2013202</v>
      </c>
      <c r="B177" s="136" t="s">
        <v>128</v>
      </c>
      <c r="C177" s="137"/>
      <c r="D177" s="137"/>
    </row>
    <row r="178" ht="15" hidden="1" customHeight="1" spans="1:4">
      <c r="A178" s="134">
        <v>2013203</v>
      </c>
      <c r="B178" s="136" t="s">
        <v>129</v>
      </c>
      <c r="C178" s="137"/>
      <c r="D178" s="137"/>
    </row>
    <row r="179" ht="15" hidden="1" customHeight="1" spans="1:4">
      <c r="A179" s="134">
        <v>2013204</v>
      </c>
      <c r="B179" s="136" t="s">
        <v>224</v>
      </c>
      <c r="C179" s="137"/>
      <c r="D179" s="137"/>
    </row>
    <row r="180" ht="15" hidden="1" customHeight="1" spans="1:4">
      <c r="A180" s="134">
        <v>2013250</v>
      </c>
      <c r="B180" s="136" t="s">
        <v>136</v>
      </c>
      <c r="C180" s="137"/>
      <c r="D180" s="137"/>
    </row>
    <row r="181" ht="15" hidden="1" customHeight="1" spans="1:4">
      <c r="A181" s="134">
        <v>2013299</v>
      </c>
      <c r="B181" s="136" t="s">
        <v>225</v>
      </c>
      <c r="C181" s="137"/>
      <c r="D181" s="137"/>
    </row>
    <row r="182" ht="15" hidden="1" customHeight="1" spans="1:4">
      <c r="A182" s="134">
        <v>20133</v>
      </c>
      <c r="B182" s="101" t="s">
        <v>226</v>
      </c>
      <c r="C182" s="135">
        <v>0</v>
      </c>
      <c r="D182" s="135">
        <f>SUM(D183:D188)</f>
        <v>0</v>
      </c>
    </row>
    <row r="183" ht="15" hidden="1" customHeight="1" spans="1:4">
      <c r="A183" s="134">
        <v>2013301</v>
      </c>
      <c r="B183" s="136" t="s">
        <v>127</v>
      </c>
      <c r="C183" s="137"/>
      <c r="D183" s="137"/>
    </row>
    <row r="184" ht="15" hidden="1" customHeight="1" spans="1:4">
      <c r="A184" s="134">
        <v>2013302</v>
      </c>
      <c r="B184" s="136" t="s">
        <v>128</v>
      </c>
      <c r="C184" s="137"/>
      <c r="D184" s="137"/>
    </row>
    <row r="185" ht="15" hidden="1" customHeight="1" spans="1:4">
      <c r="A185" s="134">
        <v>2013303</v>
      </c>
      <c r="B185" s="136" t="s">
        <v>129</v>
      </c>
      <c r="C185" s="137"/>
      <c r="D185" s="137"/>
    </row>
    <row r="186" ht="15" hidden="1" customHeight="1" spans="1:4">
      <c r="A186" s="134">
        <v>2013304</v>
      </c>
      <c r="B186" s="136" t="s">
        <v>227</v>
      </c>
      <c r="C186" s="137"/>
      <c r="D186" s="137"/>
    </row>
    <row r="187" ht="15" hidden="1" customHeight="1" spans="1:4">
      <c r="A187" s="134">
        <v>2013350</v>
      </c>
      <c r="B187" s="136" t="s">
        <v>136</v>
      </c>
      <c r="C187" s="137"/>
      <c r="D187" s="137"/>
    </row>
    <row r="188" ht="15" hidden="1" customHeight="1" spans="1:4">
      <c r="A188" s="134">
        <v>2013399</v>
      </c>
      <c r="B188" s="136" t="s">
        <v>228</v>
      </c>
      <c r="C188" s="137"/>
      <c r="D188" s="137"/>
    </row>
    <row r="189" ht="15" hidden="1" customHeight="1" spans="1:4">
      <c r="A189" s="134">
        <v>20134</v>
      </c>
      <c r="B189" s="101" t="s">
        <v>229</v>
      </c>
      <c r="C189" s="135">
        <v>0</v>
      </c>
      <c r="D189" s="135">
        <f>SUM(D190:D196)</f>
        <v>0</v>
      </c>
    </row>
    <row r="190" ht="15" hidden="1" customHeight="1" spans="1:4">
      <c r="A190" s="134">
        <v>2013401</v>
      </c>
      <c r="B190" s="136" t="s">
        <v>127</v>
      </c>
      <c r="C190" s="137"/>
      <c r="D190" s="137"/>
    </row>
    <row r="191" ht="15" hidden="1" customHeight="1" spans="1:4">
      <c r="A191" s="134">
        <v>2013402</v>
      </c>
      <c r="B191" s="136" t="s">
        <v>128</v>
      </c>
      <c r="C191" s="137"/>
      <c r="D191" s="137"/>
    </row>
    <row r="192" ht="15" hidden="1" customHeight="1" spans="1:4">
      <c r="A192" s="134">
        <v>2013403</v>
      </c>
      <c r="B192" s="136" t="s">
        <v>129</v>
      </c>
      <c r="C192" s="137"/>
      <c r="D192" s="137"/>
    </row>
    <row r="193" ht="15" hidden="1" customHeight="1" spans="1:4">
      <c r="A193" s="134">
        <v>2013404</v>
      </c>
      <c r="B193" s="136" t="s">
        <v>230</v>
      </c>
      <c r="C193" s="137"/>
      <c r="D193" s="137"/>
    </row>
    <row r="194" ht="15" hidden="1" customHeight="1" spans="1:4">
      <c r="A194" s="134">
        <v>2013405</v>
      </c>
      <c r="B194" s="136" t="s">
        <v>231</v>
      </c>
      <c r="C194" s="137"/>
      <c r="D194" s="137"/>
    </row>
    <row r="195" ht="15" hidden="1" customHeight="1" spans="1:4">
      <c r="A195" s="134">
        <v>2013450</v>
      </c>
      <c r="B195" s="136" t="s">
        <v>136</v>
      </c>
      <c r="C195" s="137"/>
      <c r="D195" s="137"/>
    </row>
    <row r="196" ht="15" hidden="1" customHeight="1" spans="1:4">
      <c r="A196" s="134">
        <v>2013499</v>
      </c>
      <c r="B196" s="136" t="s">
        <v>232</v>
      </c>
      <c r="C196" s="137"/>
      <c r="D196" s="137"/>
    </row>
    <row r="197" ht="15" hidden="1" customHeight="1" spans="1:4">
      <c r="A197" s="134">
        <v>20135</v>
      </c>
      <c r="B197" s="101" t="s">
        <v>233</v>
      </c>
      <c r="C197" s="135">
        <v>0</v>
      </c>
      <c r="D197" s="135">
        <f>SUM(D198:D202)</f>
        <v>0</v>
      </c>
    </row>
    <row r="198" ht="15" hidden="1" customHeight="1" spans="1:4">
      <c r="A198" s="134">
        <v>2013501</v>
      </c>
      <c r="B198" s="136" t="s">
        <v>127</v>
      </c>
      <c r="C198" s="137"/>
      <c r="D198" s="137"/>
    </row>
    <row r="199" ht="15" hidden="1" customHeight="1" spans="1:4">
      <c r="A199" s="134">
        <v>2013502</v>
      </c>
      <c r="B199" s="136" t="s">
        <v>128</v>
      </c>
      <c r="C199" s="137"/>
      <c r="D199" s="137"/>
    </row>
    <row r="200" ht="15" hidden="1" customHeight="1" spans="1:4">
      <c r="A200" s="134">
        <v>2013503</v>
      </c>
      <c r="B200" s="136" t="s">
        <v>129</v>
      </c>
      <c r="C200" s="137"/>
      <c r="D200" s="137"/>
    </row>
    <row r="201" ht="15" hidden="1" customHeight="1" spans="1:4">
      <c r="A201" s="134">
        <v>2013550</v>
      </c>
      <c r="B201" s="136" t="s">
        <v>136</v>
      </c>
      <c r="C201" s="137"/>
      <c r="D201" s="137"/>
    </row>
    <row r="202" ht="15" hidden="1" customHeight="1" spans="1:4">
      <c r="A202" s="134">
        <v>2013599</v>
      </c>
      <c r="B202" s="136" t="s">
        <v>234</v>
      </c>
      <c r="C202" s="137"/>
      <c r="D202" s="137"/>
    </row>
    <row r="203" ht="15" hidden="1" customHeight="1" spans="1:4">
      <c r="A203" s="134">
        <v>20136</v>
      </c>
      <c r="B203" s="101" t="s">
        <v>235</v>
      </c>
      <c r="C203" s="135">
        <v>0</v>
      </c>
      <c r="D203" s="135">
        <f>SUM(D204:D208)</f>
        <v>0</v>
      </c>
    </row>
    <row r="204" ht="15" hidden="1" customHeight="1" spans="1:4">
      <c r="A204" s="134">
        <v>2013601</v>
      </c>
      <c r="B204" s="136" t="s">
        <v>127</v>
      </c>
      <c r="C204" s="137"/>
      <c r="D204" s="137"/>
    </row>
    <row r="205" ht="15" hidden="1" customHeight="1" spans="1:4">
      <c r="A205" s="134">
        <v>2013602</v>
      </c>
      <c r="B205" s="136" t="s">
        <v>128</v>
      </c>
      <c r="C205" s="137"/>
      <c r="D205" s="137"/>
    </row>
    <row r="206" ht="15" hidden="1" customHeight="1" spans="1:4">
      <c r="A206" s="134">
        <v>2013603</v>
      </c>
      <c r="B206" s="136" t="s">
        <v>129</v>
      </c>
      <c r="C206" s="137"/>
      <c r="D206" s="137"/>
    </row>
    <row r="207" ht="15" hidden="1" customHeight="1" spans="1:4">
      <c r="A207" s="134">
        <v>2013650</v>
      </c>
      <c r="B207" s="136" t="s">
        <v>136</v>
      </c>
      <c r="C207" s="137"/>
      <c r="D207" s="137"/>
    </row>
    <row r="208" ht="15" hidden="1" customHeight="1" spans="1:4">
      <c r="A208" s="134">
        <v>2013699</v>
      </c>
      <c r="B208" s="136" t="s">
        <v>236</v>
      </c>
      <c r="C208" s="137"/>
      <c r="D208" s="137"/>
    </row>
    <row r="209" ht="15" hidden="1" customHeight="1" spans="1:4">
      <c r="A209" s="134">
        <v>20137</v>
      </c>
      <c r="B209" s="101" t="s">
        <v>237</v>
      </c>
      <c r="C209" s="135">
        <v>0</v>
      </c>
      <c r="D209" s="135">
        <f>SUM(D210:D215)</f>
        <v>0</v>
      </c>
    </row>
    <row r="210" ht="15" hidden="1" customHeight="1" spans="1:4">
      <c r="A210" s="134">
        <v>2013701</v>
      </c>
      <c r="B210" s="136" t="s">
        <v>127</v>
      </c>
      <c r="C210" s="137"/>
      <c r="D210" s="137"/>
    </row>
    <row r="211" ht="15" hidden="1" customHeight="1" spans="1:4">
      <c r="A211" s="134">
        <v>2013702</v>
      </c>
      <c r="B211" s="136" t="s">
        <v>128</v>
      </c>
      <c r="C211" s="137"/>
      <c r="D211" s="137"/>
    </row>
    <row r="212" ht="15" hidden="1" customHeight="1" spans="1:4">
      <c r="A212" s="134">
        <v>2013703</v>
      </c>
      <c r="B212" s="136" t="s">
        <v>129</v>
      </c>
      <c r="C212" s="137"/>
      <c r="D212" s="137"/>
    </row>
    <row r="213" ht="15" hidden="1" customHeight="1" spans="1:4">
      <c r="A213" s="134">
        <v>2013704</v>
      </c>
      <c r="B213" s="136" t="s">
        <v>238</v>
      </c>
      <c r="C213" s="137"/>
      <c r="D213" s="137"/>
    </row>
    <row r="214" ht="15" hidden="1" customHeight="1" spans="1:4">
      <c r="A214" s="134">
        <v>2013750</v>
      </c>
      <c r="B214" s="136" t="s">
        <v>136</v>
      </c>
      <c r="C214" s="137"/>
      <c r="D214" s="137"/>
    </row>
    <row r="215" ht="15" hidden="1" customHeight="1" spans="1:4">
      <c r="A215" s="134">
        <v>2013799</v>
      </c>
      <c r="B215" s="136" t="s">
        <v>239</v>
      </c>
      <c r="C215" s="137"/>
      <c r="D215" s="137"/>
    </row>
    <row r="216" ht="15" hidden="1" customHeight="1" spans="1:4">
      <c r="A216" s="134">
        <v>20138</v>
      </c>
      <c r="B216" s="101" t="s">
        <v>240</v>
      </c>
      <c r="C216" s="135">
        <v>0</v>
      </c>
      <c r="D216" s="135">
        <f>SUM(D217:D230)</f>
        <v>0</v>
      </c>
    </row>
    <row r="217" ht="15" hidden="1" customHeight="1" spans="1:4">
      <c r="A217" s="134">
        <v>2013801</v>
      </c>
      <c r="B217" s="136" t="s">
        <v>127</v>
      </c>
      <c r="C217" s="137"/>
      <c r="D217" s="137"/>
    </row>
    <row r="218" ht="15" hidden="1" customHeight="1" spans="1:4">
      <c r="A218" s="134">
        <v>2013802</v>
      </c>
      <c r="B218" s="136" t="s">
        <v>128</v>
      </c>
      <c r="C218" s="137"/>
      <c r="D218" s="137"/>
    </row>
    <row r="219" ht="15" hidden="1" customHeight="1" spans="1:4">
      <c r="A219" s="134">
        <v>2013803</v>
      </c>
      <c r="B219" s="136" t="s">
        <v>129</v>
      </c>
      <c r="C219" s="137"/>
      <c r="D219" s="137"/>
    </row>
    <row r="220" ht="15" hidden="1" customHeight="1" spans="1:4">
      <c r="A220" s="134">
        <v>2013804</v>
      </c>
      <c r="B220" s="136" t="s">
        <v>241</v>
      </c>
      <c r="C220" s="137"/>
      <c r="D220" s="137"/>
    </row>
    <row r="221" ht="15" hidden="1" customHeight="1" spans="1:4">
      <c r="A221" s="134">
        <v>2013805</v>
      </c>
      <c r="B221" s="136" t="s">
        <v>242</v>
      </c>
      <c r="C221" s="137"/>
      <c r="D221" s="137"/>
    </row>
    <row r="222" ht="15" hidden="1" customHeight="1" spans="1:4">
      <c r="A222" s="134">
        <v>2013808</v>
      </c>
      <c r="B222" s="136" t="s">
        <v>167</v>
      </c>
      <c r="C222" s="137"/>
      <c r="D222" s="137"/>
    </row>
    <row r="223" ht="15" hidden="1" customHeight="1" spans="1:4">
      <c r="A223" s="134">
        <v>2013810</v>
      </c>
      <c r="B223" s="136" t="s">
        <v>243</v>
      </c>
      <c r="C223" s="137"/>
      <c r="D223" s="137"/>
    </row>
    <row r="224" ht="15" hidden="1" customHeight="1" spans="1:4">
      <c r="A224" s="134">
        <v>2013812</v>
      </c>
      <c r="B224" s="136" t="s">
        <v>244</v>
      </c>
      <c r="C224" s="137"/>
      <c r="D224" s="137"/>
    </row>
    <row r="225" ht="15" hidden="1" customHeight="1" spans="1:4">
      <c r="A225" s="134">
        <v>2013813</v>
      </c>
      <c r="B225" s="136" t="s">
        <v>245</v>
      </c>
      <c r="C225" s="137"/>
      <c r="D225" s="137"/>
    </row>
    <row r="226" ht="15" hidden="1" customHeight="1" spans="1:4">
      <c r="A226" s="134">
        <v>2013814</v>
      </c>
      <c r="B226" s="136" t="s">
        <v>246</v>
      </c>
      <c r="C226" s="137"/>
      <c r="D226" s="137"/>
    </row>
    <row r="227" ht="15" hidden="1" customHeight="1" spans="1:4">
      <c r="A227" s="134">
        <v>2013815</v>
      </c>
      <c r="B227" s="136" t="s">
        <v>247</v>
      </c>
      <c r="C227" s="137"/>
      <c r="D227" s="137"/>
    </row>
    <row r="228" ht="15" hidden="1" customHeight="1" spans="1:4">
      <c r="A228" s="134">
        <v>2013816</v>
      </c>
      <c r="B228" s="136" t="s">
        <v>248</v>
      </c>
      <c r="C228" s="137"/>
      <c r="D228" s="137"/>
    </row>
    <row r="229" ht="15" hidden="1" customHeight="1" spans="1:4">
      <c r="A229" s="134">
        <v>2013850</v>
      </c>
      <c r="B229" s="136" t="s">
        <v>136</v>
      </c>
      <c r="C229" s="137"/>
      <c r="D229" s="137"/>
    </row>
    <row r="230" ht="15" hidden="1" customHeight="1" spans="1:4">
      <c r="A230" s="134">
        <v>2013899</v>
      </c>
      <c r="B230" s="136" t="s">
        <v>249</v>
      </c>
      <c r="C230" s="137"/>
      <c r="D230" s="137"/>
    </row>
    <row r="231" ht="15" hidden="1" customHeight="1" spans="1:4">
      <c r="A231" s="134">
        <v>20139</v>
      </c>
      <c r="B231" s="101" t="s">
        <v>250</v>
      </c>
      <c r="C231" s="135">
        <v>0</v>
      </c>
      <c r="D231" s="135">
        <f>SUM(D232:D237)</f>
        <v>0</v>
      </c>
    </row>
    <row r="232" ht="15" hidden="1" customHeight="1" spans="1:4">
      <c r="A232" s="134">
        <v>2013901</v>
      </c>
      <c r="B232" s="136" t="s">
        <v>127</v>
      </c>
      <c r="C232" s="137"/>
      <c r="D232" s="137"/>
    </row>
    <row r="233" ht="15" hidden="1" customHeight="1" spans="1:4">
      <c r="A233" s="134">
        <v>2013902</v>
      </c>
      <c r="B233" s="136" t="s">
        <v>128</v>
      </c>
      <c r="C233" s="137"/>
      <c r="D233" s="137"/>
    </row>
    <row r="234" ht="15" hidden="1" customHeight="1" spans="1:4">
      <c r="A234" s="134">
        <v>2013903</v>
      </c>
      <c r="B234" s="136" t="s">
        <v>129</v>
      </c>
      <c r="C234" s="137"/>
      <c r="D234" s="137"/>
    </row>
    <row r="235" ht="15" hidden="1" customHeight="1" spans="1:4">
      <c r="A235" s="134">
        <v>2013904</v>
      </c>
      <c r="B235" s="136" t="s">
        <v>221</v>
      </c>
      <c r="C235" s="137"/>
      <c r="D235" s="137"/>
    </row>
    <row r="236" ht="15" hidden="1" customHeight="1" spans="1:4">
      <c r="A236" s="134">
        <v>2013950</v>
      </c>
      <c r="B236" s="136" t="s">
        <v>136</v>
      </c>
      <c r="C236" s="137"/>
      <c r="D236" s="137"/>
    </row>
    <row r="237" ht="15" hidden="1" customHeight="1" spans="1:4">
      <c r="A237" s="134">
        <v>2013999</v>
      </c>
      <c r="B237" s="136" t="s">
        <v>251</v>
      </c>
      <c r="C237" s="137"/>
      <c r="D237" s="137"/>
    </row>
    <row r="238" ht="15" customHeight="1" spans="1:4">
      <c r="A238" s="134">
        <v>20140</v>
      </c>
      <c r="B238" s="101" t="s">
        <v>252</v>
      </c>
      <c r="C238" s="135">
        <f>SUM(C239:C243)</f>
        <v>13.93</v>
      </c>
      <c r="D238" s="135">
        <f>SUM(D239:D243)</f>
        <v>0</v>
      </c>
    </row>
    <row r="239" ht="15" hidden="1" customHeight="1" spans="1:4">
      <c r="A239" s="134">
        <v>2014001</v>
      </c>
      <c r="B239" s="136" t="s">
        <v>127</v>
      </c>
      <c r="C239" s="137"/>
      <c r="D239" s="137"/>
    </row>
    <row r="240" ht="15" hidden="1" customHeight="1" spans="1:4">
      <c r="A240" s="134">
        <v>2014002</v>
      </c>
      <c r="B240" s="136" t="s">
        <v>128</v>
      </c>
      <c r="C240" s="137"/>
      <c r="D240" s="137"/>
    </row>
    <row r="241" ht="15" hidden="1" customHeight="1" spans="1:4">
      <c r="A241" s="134">
        <v>2014003</v>
      </c>
      <c r="B241" s="136" t="s">
        <v>129</v>
      </c>
      <c r="C241" s="137"/>
      <c r="D241" s="137"/>
    </row>
    <row r="242" ht="15" customHeight="1" spans="1:4">
      <c r="A242" s="134">
        <v>2014004</v>
      </c>
      <c r="B242" s="136" t="s">
        <v>253</v>
      </c>
      <c r="C242" s="137">
        <v>13.93</v>
      </c>
      <c r="D242" s="137"/>
    </row>
    <row r="243" ht="15" hidden="1" customHeight="1" spans="1:4">
      <c r="A243" s="134">
        <v>2014099</v>
      </c>
      <c r="B243" s="136" t="s">
        <v>254</v>
      </c>
      <c r="C243" s="137">
        <f>SUMIFS('[12]Z02 收入支出决算表'!$H$1:$H$65536,'[12]Z02 收入支出决算表'!$A$1:$A$65536,A243)</f>
        <v>0</v>
      </c>
      <c r="D243" s="137"/>
    </row>
    <row r="244" ht="15" hidden="1" customHeight="1" spans="1:4">
      <c r="A244" s="134">
        <v>20199</v>
      </c>
      <c r="B244" s="101" t="s">
        <v>255</v>
      </c>
      <c r="C244" s="135">
        <v>0</v>
      </c>
      <c r="D244" s="135">
        <f>SUM(D245:D246)</f>
        <v>0</v>
      </c>
    </row>
    <row r="245" ht="15" hidden="1" customHeight="1" spans="1:4">
      <c r="A245" s="134">
        <v>2019901</v>
      </c>
      <c r="B245" s="136" t="s">
        <v>256</v>
      </c>
      <c r="C245" s="137"/>
      <c r="D245" s="137"/>
    </row>
    <row r="246" ht="15" hidden="1" customHeight="1" spans="1:4">
      <c r="A246" s="134">
        <v>2019999</v>
      </c>
      <c r="B246" s="136" t="s">
        <v>257</v>
      </c>
      <c r="C246" s="137"/>
      <c r="D246" s="137"/>
    </row>
    <row r="247" ht="15" hidden="1" customHeight="1" spans="1:4">
      <c r="A247" s="134">
        <v>202</v>
      </c>
      <c r="B247" s="101" t="s">
        <v>258</v>
      </c>
      <c r="C247" s="135">
        <v>0</v>
      </c>
      <c r="D247" s="135">
        <f>D248+D255+D258+D261+D267+D272+D274+D279+D285</f>
        <v>0</v>
      </c>
    </row>
    <row r="248" ht="15" hidden="1" customHeight="1" spans="1:4">
      <c r="A248" s="134">
        <v>20201</v>
      </c>
      <c r="B248" s="101" t="s">
        <v>259</v>
      </c>
      <c r="C248" s="135">
        <v>0</v>
      </c>
      <c r="D248" s="135">
        <f>SUM(D249:D254)</f>
        <v>0</v>
      </c>
    </row>
    <row r="249" ht="15" hidden="1" customHeight="1" spans="1:4">
      <c r="A249" s="134">
        <v>2020101</v>
      </c>
      <c r="B249" s="136" t="s">
        <v>127</v>
      </c>
      <c r="C249" s="137"/>
      <c r="D249" s="137"/>
    </row>
    <row r="250" ht="15" hidden="1" customHeight="1" spans="1:4">
      <c r="A250" s="134">
        <v>2020102</v>
      </c>
      <c r="B250" s="136" t="s">
        <v>128</v>
      </c>
      <c r="C250" s="137"/>
      <c r="D250" s="137"/>
    </row>
    <row r="251" ht="15" hidden="1" customHeight="1" spans="1:4">
      <c r="A251" s="134">
        <v>2020103</v>
      </c>
      <c r="B251" s="136" t="s">
        <v>129</v>
      </c>
      <c r="C251" s="137"/>
      <c r="D251" s="137"/>
    </row>
    <row r="252" ht="15" hidden="1" customHeight="1" spans="1:4">
      <c r="A252" s="134">
        <v>2020104</v>
      </c>
      <c r="B252" s="136" t="s">
        <v>221</v>
      </c>
      <c r="C252" s="137"/>
      <c r="D252" s="137"/>
    </row>
    <row r="253" ht="15" hidden="1" customHeight="1" spans="1:4">
      <c r="A253" s="134">
        <v>2020150</v>
      </c>
      <c r="B253" s="136" t="s">
        <v>136</v>
      </c>
      <c r="C253" s="137"/>
      <c r="D253" s="137"/>
    </row>
    <row r="254" ht="15" hidden="1" customHeight="1" spans="1:4">
      <c r="A254" s="134">
        <v>2020199</v>
      </c>
      <c r="B254" s="136" t="s">
        <v>260</v>
      </c>
      <c r="C254" s="137"/>
      <c r="D254" s="137"/>
    </row>
    <row r="255" ht="15" hidden="1" customHeight="1" spans="1:4">
      <c r="A255" s="134">
        <v>20202</v>
      </c>
      <c r="B255" s="101" t="s">
        <v>261</v>
      </c>
      <c r="C255" s="135">
        <v>0</v>
      </c>
      <c r="D255" s="135">
        <f>SUM(D256:D257)</f>
        <v>0</v>
      </c>
    </row>
    <row r="256" ht="15" hidden="1" customHeight="1" spans="1:4">
      <c r="A256" s="134">
        <v>2020201</v>
      </c>
      <c r="B256" s="136" t="s">
        <v>262</v>
      </c>
      <c r="C256" s="137"/>
      <c r="D256" s="137"/>
    </row>
    <row r="257" ht="15" hidden="1" customHeight="1" spans="1:4">
      <c r="A257" s="134">
        <v>2020202</v>
      </c>
      <c r="B257" s="136" t="s">
        <v>263</v>
      </c>
      <c r="C257" s="137"/>
      <c r="D257" s="137"/>
    </row>
    <row r="258" ht="15" hidden="1" customHeight="1" spans="1:4">
      <c r="A258" s="134">
        <v>20203</v>
      </c>
      <c r="B258" s="101" t="s">
        <v>264</v>
      </c>
      <c r="C258" s="135">
        <v>0</v>
      </c>
      <c r="D258" s="135">
        <f>SUM(D259:D260)</f>
        <v>0</v>
      </c>
    </row>
    <row r="259" ht="15" hidden="1" customHeight="1" spans="1:4">
      <c r="A259" s="134">
        <v>2020304</v>
      </c>
      <c r="B259" s="136" t="s">
        <v>265</v>
      </c>
      <c r="C259" s="137"/>
      <c r="D259" s="137"/>
    </row>
    <row r="260" ht="15" hidden="1" customHeight="1" spans="1:4">
      <c r="A260" s="134">
        <v>2020306</v>
      </c>
      <c r="B260" s="136" t="s">
        <v>266</v>
      </c>
      <c r="C260" s="137"/>
      <c r="D260" s="137"/>
    </row>
    <row r="261" ht="15" hidden="1" customHeight="1" spans="1:4">
      <c r="A261" s="134">
        <v>20204</v>
      </c>
      <c r="B261" s="101" t="s">
        <v>267</v>
      </c>
      <c r="C261" s="135">
        <v>0</v>
      </c>
      <c r="D261" s="135">
        <f>SUM(D262:D266)</f>
        <v>0</v>
      </c>
    </row>
    <row r="262" ht="15" hidden="1" customHeight="1" spans="1:4">
      <c r="A262" s="134">
        <v>2020401</v>
      </c>
      <c r="B262" s="136" t="s">
        <v>268</v>
      </c>
      <c r="C262" s="137"/>
      <c r="D262" s="137"/>
    </row>
    <row r="263" ht="15" hidden="1" customHeight="1" spans="1:4">
      <c r="A263" s="134">
        <v>2020402</v>
      </c>
      <c r="B263" s="136" t="s">
        <v>269</v>
      </c>
      <c r="C263" s="137"/>
      <c r="D263" s="137"/>
    </row>
    <row r="264" ht="15" hidden="1" customHeight="1" spans="1:4">
      <c r="A264" s="134">
        <v>2020403</v>
      </c>
      <c r="B264" s="136" t="s">
        <v>270</v>
      </c>
      <c r="C264" s="137"/>
      <c r="D264" s="137"/>
    </row>
    <row r="265" ht="15" hidden="1" customHeight="1" spans="1:4">
      <c r="A265" s="134">
        <v>2020404</v>
      </c>
      <c r="B265" s="136" t="s">
        <v>271</v>
      </c>
      <c r="C265" s="137"/>
      <c r="D265" s="137"/>
    </row>
    <row r="266" ht="15" hidden="1" customHeight="1" spans="1:4">
      <c r="A266" s="134">
        <v>2020499</v>
      </c>
      <c r="B266" s="136" t="s">
        <v>272</v>
      </c>
      <c r="C266" s="137"/>
      <c r="D266" s="137"/>
    </row>
    <row r="267" ht="15" hidden="1" customHeight="1" spans="1:4">
      <c r="A267" s="134">
        <v>20205</v>
      </c>
      <c r="B267" s="101" t="s">
        <v>273</v>
      </c>
      <c r="C267" s="135">
        <v>0</v>
      </c>
      <c r="D267" s="135">
        <f>SUM(D268:D271)</f>
        <v>0</v>
      </c>
    </row>
    <row r="268" ht="15" hidden="1" customHeight="1" spans="1:4">
      <c r="A268" s="134">
        <v>2020503</v>
      </c>
      <c r="B268" s="136" t="s">
        <v>274</v>
      </c>
      <c r="C268" s="137"/>
      <c r="D268" s="137"/>
    </row>
    <row r="269" ht="15" hidden="1" customHeight="1" spans="1:4">
      <c r="A269" s="134">
        <v>2020504</v>
      </c>
      <c r="B269" s="136" t="s">
        <v>275</v>
      </c>
      <c r="C269" s="137"/>
      <c r="D269" s="137"/>
    </row>
    <row r="270" ht="15" hidden="1" customHeight="1" spans="1:4">
      <c r="A270" s="134">
        <v>2020505</v>
      </c>
      <c r="B270" s="136" t="s">
        <v>276</v>
      </c>
      <c r="C270" s="137"/>
      <c r="D270" s="137"/>
    </row>
    <row r="271" ht="15" hidden="1" customHeight="1" spans="1:4">
      <c r="A271" s="134">
        <v>2020599</v>
      </c>
      <c r="B271" s="136" t="s">
        <v>277</v>
      </c>
      <c r="C271" s="137"/>
      <c r="D271" s="137"/>
    </row>
    <row r="272" ht="15" hidden="1" customHeight="1" spans="1:4">
      <c r="A272" s="134">
        <v>20206</v>
      </c>
      <c r="B272" s="101" t="s">
        <v>278</v>
      </c>
      <c r="C272" s="135">
        <v>0</v>
      </c>
      <c r="D272" s="135">
        <f>D273</f>
        <v>0</v>
      </c>
    </row>
    <row r="273" ht="15" hidden="1" customHeight="1" spans="1:4">
      <c r="A273" s="134">
        <v>2020601</v>
      </c>
      <c r="B273" s="136" t="s">
        <v>279</v>
      </c>
      <c r="C273" s="137"/>
      <c r="D273" s="137"/>
    </row>
    <row r="274" ht="15" hidden="1" customHeight="1" spans="1:4">
      <c r="A274" s="134">
        <v>20207</v>
      </c>
      <c r="B274" s="101" t="s">
        <v>280</v>
      </c>
      <c r="C274" s="135">
        <v>0</v>
      </c>
      <c r="D274" s="135">
        <f>SUM(D275:D278)</f>
        <v>0</v>
      </c>
    </row>
    <row r="275" ht="15" hidden="1" customHeight="1" spans="1:4">
      <c r="A275" s="134">
        <v>2020701</v>
      </c>
      <c r="B275" s="136" t="s">
        <v>281</v>
      </c>
      <c r="C275" s="137"/>
      <c r="D275" s="137"/>
    </row>
    <row r="276" ht="15" hidden="1" customHeight="1" spans="1:4">
      <c r="A276" s="134">
        <v>2020702</v>
      </c>
      <c r="B276" s="136" t="s">
        <v>282</v>
      </c>
      <c r="C276" s="137"/>
      <c r="D276" s="137"/>
    </row>
    <row r="277" ht="15" hidden="1" customHeight="1" spans="1:4">
      <c r="A277" s="134">
        <v>2020703</v>
      </c>
      <c r="B277" s="136" t="s">
        <v>283</v>
      </c>
      <c r="C277" s="137"/>
      <c r="D277" s="137"/>
    </row>
    <row r="278" ht="15" hidden="1" customHeight="1" spans="1:4">
      <c r="A278" s="134">
        <v>2020799</v>
      </c>
      <c r="B278" s="136" t="s">
        <v>284</v>
      </c>
      <c r="C278" s="137"/>
      <c r="D278" s="137"/>
    </row>
    <row r="279" ht="15" hidden="1" customHeight="1" spans="1:4">
      <c r="A279" s="134">
        <v>20208</v>
      </c>
      <c r="B279" s="101" t="s">
        <v>285</v>
      </c>
      <c r="C279" s="135">
        <v>0</v>
      </c>
      <c r="D279" s="135">
        <f>SUM(D280:D284)</f>
        <v>0</v>
      </c>
    </row>
    <row r="280" ht="15" hidden="1" customHeight="1" spans="1:4">
      <c r="A280" s="134">
        <v>2020801</v>
      </c>
      <c r="B280" s="136" t="s">
        <v>127</v>
      </c>
      <c r="C280" s="137"/>
      <c r="D280" s="137"/>
    </row>
    <row r="281" ht="15" hidden="1" customHeight="1" spans="1:4">
      <c r="A281" s="134">
        <v>2020802</v>
      </c>
      <c r="B281" s="136" t="s">
        <v>128</v>
      </c>
      <c r="C281" s="137"/>
      <c r="D281" s="137"/>
    </row>
    <row r="282" ht="15" hidden="1" customHeight="1" spans="1:4">
      <c r="A282" s="134">
        <v>2020803</v>
      </c>
      <c r="B282" s="136" t="s">
        <v>129</v>
      </c>
      <c r="C282" s="137"/>
      <c r="D282" s="137"/>
    </row>
    <row r="283" ht="15" hidden="1" customHeight="1" spans="1:4">
      <c r="A283" s="134">
        <v>2020850</v>
      </c>
      <c r="B283" s="136" t="s">
        <v>136</v>
      </c>
      <c r="C283" s="137"/>
      <c r="D283" s="137"/>
    </row>
    <row r="284" ht="15" hidden="1" customHeight="1" spans="1:4">
      <c r="A284" s="134">
        <v>2020899</v>
      </c>
      <c r="B284" s="136" t="s">
        <v>286</v>
      </c>
      <c r="C284" s="137"/>
      <c r="D284" s="137"/>
    </row>
    <row r="285" ht="15" hidden="1" customHeight="1" spans="1:4">
      <c r="A285" s="134">
        <v>20299</v>
      </c>
      <c r="B285" s="101" t="s">
        <v>287</v>
      </c>
      <c r="C285" s="135">
        <v>0</v>
      </c>
      <c r="D285" s="135">
        <f>D286</f>
        <v>0</v>
      </c>
    </row>
    <row r="286" ht="15" hidden="1" customHeight="1" spans="1:4">
      <c r="A286" s="134">
        <v>2029999</v>
      </c>
      <c r="B286" s="136" t="s">
        <v>288</v>
      </c>
      <c r="C286" s="137"/>
      <c r="D286" s="137"/>
    </row>
    <row r="287" ht="15" hidden="1" customHeight="1" spans="1:4">
      <c r="A287" s="134">
        <v>203</v>
      </c>
      <c r="B287" s="101" t="s">
        <v>289</v>
      </c>
      <c r="C287" s="135">
        <v>0</v>
      </c>
      <c r="D287" s="135">
        <f>SUM(D288,D292,D294,D296,D304)</f>
        <v>0</v>
      </c>
    </row>
    <row r="288" ht="15" hidden="1" customHeight="1" spans="1:4">
      <c r="A288" s="134">
        <v>20301</v>
      </c>
      <c r="B288" s="101" t="s">
        <v>290</v>
      </c>
      <c r="C288" s="135">
        <v>0</v>
      </c>
      <c r="D288" s="135">
        <f>SUM(D289:D291)</f>
        <v>0</v>
      </c>
    </row>
    <row r="289" ht="15" hidden="1" customHeight="1" spans="1:4">
      <c r="A289" s="134">
        <v>2030101</v>
      </c>
      <c r="B289" s="136" t="s">
        <v>291</v>
      </c>
      <c r="C289" s="137"/>
      <c r="D289" s="137"/>
    </row>
    <row r="290" ht="15" hidden="1" customHeight="1" spans="1:4">
      <c r="A290" s="134">
        <v>2030102</v>
      </c>
      <c r="B290" s="136" t="s">
        <v>292</v>
      </c>
      <c r="C290" s="137"/>
      <c r="D290" s="137"/>
    </row>
    <row r="291" ht="15" hidden="1" customHeight="1" spans="1:4">
      <c r="A291" s="134">
        <v>2030199</v>
      </c>
      <c r="B291" s="136" t="s">
        <v>293</v>
      </c>
      <c r="C291" s="137"/>
      <c r="D291" s="137"/>
    </row>
    <row r="292" ht="15" hidden="1" customHeight="1" spans="1:4">
      <c r="A292" s="134">
        <v>20304</v>
      </c>
      <c r="B292" s="101" t="s">
        <v>294</v>
      </c>
      <c r="C292" s="135">
        <v>0</v>
      </c>
      <c r="D292" s="135">
        <f>D293</f>
        <v>0</v>
      </c>
    </row>
    <row r="293" ht="15" hidden="1" customHeight="1" spans="1:4">
      <c r="A293" s="134">
        <v>2030401</v>
      </c>
      <c r="B293" s="136" t="s">
        <v>295</v>
      </c>
      <c r="C293" s="137"/>
      <c r="D293" s="137"/>
    </row>
    <row r="294" ht="15" hidden="1" customHeight="1" spans="1:4">
      <c r="A294" s="134">
        <v>20305</v>
      </c>
      <c r="B294" s="101" t="s">
        <v>296</v>
      </c>
      <c r="C294" s="135">
        <v>0</v>
      </c>
      <c r="D294" s="135">
        <f>D295</f>
        <v>0</v>
      </c>
    </row>
    <row r="295" ht="15" hidden="1" customHeight="1" spans="1:4">
      <c r="A295" s="134">
        <v>2030501</v>
      </c>
      <c r="B295" s="136" t="s">
        <v>297</v>
      </c>
      <c r="C295" s="137"/>
      <c r="D295" s="137"/>
    </row>
    <row r="296" ht="15" hidden="1" customHeight="1" spans="1:4">
      <c r="A296" s="134">
        <v>20306</v>
      </c>
      <c r="B296" s="101" t="s">
        <v>298</v>
      </c>
      <c r="C296" s="135">
        <v>0</v>
      </c>
      <c r="D296" s="135">
        <f>SUM(D297:D303)</f>
        <v>0</v>
      </c>
    </row>
    <row r="297" ht="15" hidden="1" customHeight="1" spans="1:4">
      <c r="A297" s="134">
        <v>2030601</v>
      </c>
      <c r="B297" s="136" t="s">
        <v>299</v>
      </c>
      <c r="C297" s="137"/>
      <c r="D297" s="137"/>
    </row>
    <row r="298" ht="15" hidden="1" customHeight="1" spans="1:4">
      <c r="A298" s="134">
        <v>2030602</v>
      </c>
      <c r="B298" s="136" t="s">
        <v>300</v>
      </c>
      <c r="C298" s="137"/>
      <c r="D298" s="137"/>
    </row>
    <row r="299" ht="15" hidden="1" customHeight="1" spans="1:4">
      <c r="A299" s="134">
        <v>2030603</v>
      </c>
      <c r="B299" s="136" t="s">
        <v>301</v>
      </c>
      <c r="C299" s="137"/>
      <c r="D299" s="137"/>
    </row>
    <row r="300" ht="15" hidden="1" customHeight="1" spans="1:4">
      <c r="A300" s="134">
        <v>2030604</v>
      </c>
      <c r="B300" s="136" t="s">
        <v>302</v>
      </c>
      <c r="C300" s="137"/>
      <c r="D300" s="137"/>
    </row>
    <row r="301" ht="15" hidden="1" customHeight="1" spans="1:4">
      <c r="A301" s="134">
        <v>2030607</v>
      </c>
      <c r="B301" s="136" t="s">
        <v>303</v>
      </c>
      <c r="C301" s="137"/>
      <c r="D301" s="137"/>
    </row>
    <row r="302" ht="15" hidden="1" customHeight="1" spans="1:4">
      <c r="A302" s="134">
        <v>2030608</v>
      </c>
      <c r="B302" s="136" t="s">
        <v>304</v>
      </c>
      <c r="C302" s="137"/>
      <c r="D302" s="137"/>
    </row>
    <row r="303" ht="15" hidden="1" customHeight="1" spans="1:4">
      <c r="A303" s="134">
        <v>2030699</v>
      </c>
      <c r="B303" s="136" t="s">
        <v>305</v>
      </c>
      <c r="C303" s="137"/>
      <c r="D303" s="137"/>
    </row>
    <row r="304" ht="15" hidden="1" customHeight="1" spans="1:4">
      <c r="A304" s="134">
        <v>20399</v>
      </c>
      <c r="B304" s="101" t="s">
        <v>306</v>
      </c>
      <c r="C304" s="135">
        <v>0</v>
      </c>
      <c r="D304" s="135">
        <f>D305</f>
        <v>0</v>
      </c>
    </row>
    <row r="305" ht="15" hidden="1" customHeight="1" spans="1:4">
      <c r="A305" s="134">
        <v>2039999</v>
      </c>
      <c r="B305" s="136" t="s">
        <v>307</v>
      </c>
      <c r="C305" s="137"/>
      <c r="D305" s="137"/>
    </row>
    <row r="306" ht="15" hidden="1" customHeight="1" spans="1:4">
      <c r="A306" s="134">
        <v>204</v>
      </c>
      <c r="B306" s="101" t="s">
        <v>308</v>
      </c>
      <c r="C306" s="135">
        <v>0</v>
      </c>
      <c r="D306" s="135">
        <f>D307+D310+D321+D328+D336+D345+D359+D369+D379+D387+D393</f>
        <v>0</v>
      </c>
    </row>
    <row r="307" ht="15" hidden="1" customHeight="1" spans="1:4">
      <c r="A307" s="134">
        <v>20401</v>
      </c>
      <c r="B307" s="101" t="s">
        <v>309</v>
      </c>
      <c r="C307" s="135">
        <v>0</v>
      </c>
      <c r="D307" s="135">
        <f>SUM(D308:D309)</f>
        <v>0</v>
      </c>
    </row>
    <row r="308" ht="15" hidden="1" customHeight="1" spans="1:4">
      <c r="A308" s="134">
        <v>2040101</v>
      </c>
      <c r="B308" s="136" t="s">
        <v>310</v>
      </c>
      <c r="C308" s="137"/>
      <c r="D308" s="137"/>
    </row>
    <row r="309" ht="15" hidden="1" customHeight="1" spans="1:4">
      <c r="A309" s="134">
        <v>2040199</v>
      </c>
      <c r="B309" s="136" t="s">
        <v>311</v>
      </c>
      <c r="C309" s="137"/>
      <c r="D309" s="137"/>
    </row>
    <row r="310" ht="15" hidden="1" customHeight="1" spans="1:4">
      <c r="A310" s="134">
        <v>20402</v>
      </c>
      <c r="B310" s="101" t="s">
        <v>312</v>
      </c>
      <c r="C310" s="135">
        <v>0</v>
      </c>
      <c r="D310" s="135">
        <f>SUM(D311:D320)</f>
        <v>0</v>
      </c>
    </row>
    <row r="311" ht="15" hidden="1" customHeight="1" spans="1:4">
      <c r="A311" s="134">
        <v>2040201</v>
      </c>
      <c r="B311" s="136" t="s">
        <v>127</v>
      </c>
      <c r="C311" s="137"/>
      <c r="D311" s="137"/>
    </row>
    <row r="312" ht="15" hidden="1" customHeight="1" spans="1:4">
      <c r="A312" s="134">
        <v>2040202</v>
      </c>
      <c r="B312" s="136" t="s">
        <v>128</v>
      </c>
      <c r="C312" s="137"/>
      <c r="D312" s="137"/>
    </row>
    <row r="313" ht="15" hidden="1" customHeight="1" spans="1:4">
      <c r="A313" s="134">
        <v>2040203</v>
      </c>
      <c r="B313" s="136" t="s">
        <v>129</v>
      </c>
      <c r="C313" s="137"/>
      <c r="D313" s="137"/>
    </row>
    <row r="314" ht="15" hidden="1" customHeight="1" spans="1:4">
      <c r="A314" s="134">
        <v>2040219</v>
      </c>
      <c r="B314" s="136" t="s">
        <v>167</v>
      </c>
      <c r="C314" s="137"/>
      <c r="D314" s="137"/>
    </row>
    <row r="315" ht="15" hidden="1" customHeight="1" spans="1:4">
      <c r="A315" s="134">
        <v>2040220</v>
      </c>
      <c r="B315" s="136" t="s">
        <v>313</v>
      </c>
      <c r="C315" s="137"/>
      <c r="D315" s="137"/>
    </row>
    <row r="316" ht="15" hidden="1" customHeight="1" spans="1:4">
      <c r="A316" s="134">
        <v>2040221</v>
      </c>
      <c r="B316" s="136" t="s">
        <v>314</v>
      </c>
      <c r="C316" s="137"/>
      <c r="D316" s="137"/>
    </row>
    <row r="317" ht="15" hidden="1" customHeight="1" spans="1:4">
      <c r="A317" s="134">
        <v>2040222</v>
      </c>
      <c r="B317" s="136" t="s">
        <v>315</v>
      </c>
      <c r="C317" s="137"/>
      <c r="D317" s="137"/>
    </row>
    <row r="318" ht="15" hidden="1" customHeight="1" spans="1:4">
      <c r="A318" s="134">
        <v>2040223</v>
      </c>
      <c r="B318" s="136" t="s">
        <v>316</v>
      </c>
      <c r="C318" s="137"/>
      <c r="D318" s="137"/>
    </row>
    <row r="319" ht="15" hidden="1" customHeight="1" spans="1:4">
      <c r="A319" s="134">
        <v>2040250</v>
      </c>
      <c r="B319" s="136" t="s">
        <v>136</v>
      </c>
      <c r="C319" s="137"/>
      <c r="D319" s="137"/>
    </row>
    <row r="320" ht="15" hidden="1" customHeight="1" spans="1:4">
      <c r="A320" s="134">
        <v>2040299</v>
      </c>
      <c r="B320" s="136" t="s">
        <v>317</v>
      </c>
      <c r="C320" s="137"/>
      <c r="D320" s="137"/>
    </row>
    <row r="321" ht="15" hidden="1" customHeight="1" spans="1:4">
      <c r="A321" s="134">
        <v>20403</v>
      </c>
      <c r="B321" s="101" t="s">
        <v>318</v>
      </c>
      <c r="C321" s="135">
        <v>0</v>
      </c>
      <c r="D321" s="135">
        <f>SUM(D322:D327)</f>
        <v>0</v>
      </c>
    </row>
    <row r="322" ht="15" hidden="1" customHeight="1" spans="1:4">
      <c r="A322" s="134">
        <v>2040301</v>
      </c>
      <c r="B322" s="136" t="s">
        <v>127</v>
      </c>
      <c r="C322" s="137"/>
      <c r="D322" s="137"/>
    </row>
    <row r="323" ht="15" hidden="1" customHeight="1" spans="1:4">
      <c r="A323" s="134">
        <v>2040302</v>
      </c>
      <c r="B323" s="136" t="s">
        <v>128</v>
      </c>
      <c r="C323" s="137"/>
      <c r="D323" s="137"/>
    </row>
    <row r="324" ht="15" hidden="1" customHeight="1" spans="1:4">
      <c r="A324" s="134">
        <v>2040303</v>
      </c>
      <c r="B324" s="136" t="s">
        <v>129</v>
      </c>
      <c r="C324" s="137"/>
      <c r="D324" s="137"/>
    </row>
    <row r="325" ht="15" hidden="1" customHeight="1" spans="1:4">
      <c r="A325" s="134">
        <v>2040304</v>
      </c>
      <c r="B325" s="136" t="s">
        <v>319</v>
      </c>
      <c r="C325" s="137"/>
      <c r="D325" s="137"/>
    </row>
    <row r="326" ht="15" hidden="1" customHeight="1" spans="1:4">
      <c r="A326" s="134">
        <v>2040350</v>
      </c>
      <c r="B326" s="136" t="s">
        <v>136</v>
      </c>
      <c r="C326" s="137"/>
      <c r="D326" s="137"/>
    </row>
    <row r="327" ht="15" hidden="1" customHeight="1" spans="1:4">
      <c r="A327" s="134">
        <v>2040399</v>
      </c>
      <c r="B327" s="136" t="s">
        <v>320</v>
      </c>
      <c r="C327" s="137"/>
      <c r="D327" s="137"/>
    </row>
    <row r="328" ht="15" hidden="1" customHeight="1" spans="1:4">
      <c r="A328" s="134">
        <v>20404</v>
      </c>
      <c r="B328" s="101" t="s">
        <v>321</v>
      </c>
      <c r="C328" s="135">
        <v>0</v>
      </c>
      <c r="D328" s="135">
        <f>SUM(D329:D335)</f>
        <v>0</v>
      </c>
    </row>
    <row r="329" ht="15" hidden="1" customHeight="1" spans="1:4">
      <c r="A329" s="134">
        <v>2040401</v>
      </c>
      <c r="B329" s="136" t="s">
        <v>127</v>
      </c>
      <c r="C329" s="137"/>
      <c r="D329" s="137"/>
    </row>
    <row r="330" ht="15" hidden="1" customHeight="1" spans="1:4">
      <c r="A330" s="134">
        <v>2040402</v>
      </c>
      <c r="B330" s="136" t="s">
        <v>128</v>
      </c>
      <c r="C330" s="137"/>
      <c r="D330" s="137"/>
    </row>
    <row r="331" ht="15" hidden="1" customHeight="1" spans="1:4">
      <c r="A331" s="134">
        <v>2040403</v>
      </c>
      <c r="B331" s="136" t="s">
        <v>129</v>
      </c>
      <c r="C331" s="137"/>
      <c r="D331" s="137"/>
    </row>
    <row r="332" ht="15" hidden="1" customHeight="1" spans="1:4">
      <c r="A332" s="134">
        <v>2040409</v>
      </c>
      <c r="B332" s="136" t="s">
        <v>322</v>
      </c>
      <c r="C332" s="137"/>
      <c r="D332" s="137"/>
    </row>
    <row r="333" ht="15" hidden="1" customHeight="1" spans="1:4">
      <c r="A333" s="134">
        <v>2040410</v>
      </c>
      <c r="B333" s="136" t="s">
        <v>323</v>
      </c>
      <c r="C333" s="137"/>
      <c r="D333" s="137"/>
    </row>
    <row r="334" ht="15" hidden="1" customHeight="1" spans="1:4">
      <c r="A334" s="134">
        <v>2040450</v>
      </c>
      <c r="B334" s="136" t="s">
        <v>136</v>
      </c>
      <c r="C334" s="137"/>
      <c r="D334" s="137"/>
    </row>
    <row r="335" ht="15" hidden="1" customHeight="1" spans="1:4">
      <c r="A335" s="134">
        <v>2040499</v>
      </c>
      <c r="B335" s="136" t="s">
        <v>324</v>
      </c>
      <c r="C335" s="137"/>
      <c r="D335" s="137"/>
    </row>
    <row r="336" ht="15" hidden="1" customHeight="1" spans="1:4">
      <c r="A336" s="134">
        <v>20405</v>
      </c>
      <c r="B336" s="101" t="s">
        <v>325</v>
      </c>
      <c r="C336" s="135">
        <v>0</v>
      </c>
      <c r="D336" s="135">
        <f>SUM(D337:D344)</f>
        <v>0</v>
      </c>
    </row>
    <row r="337" ht="15" hidden="1" customHeight="1" spans="1:4">
      <c r="A337" s="134">
        <v>2040501</v>
      </c>
      <c r="B337" s="136" t="s">
        <v>127</v>
      </c>
      <c r="C337" s="137"/>
      <c r="D337" s="137"/>
    </row>
    <row r="338" ht="15" hidden="1" customHeight="1" spans="1:4">
      <c r="A338" s="134">
        <v>2040502</v>
      </c>
      <c r="B338" s="136" t="s">
        <v>128</v>
      </c>
      <c r="C338" s="137"/>
      <c r="D338" s="137"/>
    </row>
    <row r="339" ht="15" hidden="1" customHeight="1" spans="1:4">
      <c r="A339" s="134">
        <v>2040503</v>
      </c>
      <c r="B339" s="136" t="s">
        <v>129</v>
      </c>
      <c r="C339" s="137"/>
      <c r="D339" s="137"/>
    </row>
    <row r="340" ht="15" hidden="1" customHeight="1" spans="1:4">
      <c r="A340" s="134">
        <v>2040504</v>
      </c>
      <c r="B340" s="136" t="s">
        <v>326</v>
      </c>
      <c r="C340" s="137"/>
      <c r="D340" s="137"/>
    </row>
    <row r="341" ht="15" hidden="1" customHeight="1" spans="1:4">
      <c r="A341" s="134">
        <v>2040505</v>
      </c>
      <c r="B341" s="136" t="s">
        <v>327</v>
      </c>
      <c r="C341" s="137"/>
      <c r="D341" s="137"/>
    </row>
    <row r="342" ht="15" hidden="1" customHeight="1" spans="1:4">
      <c r="A342" s="134">
        <v>2040506</v>
      </c>
      <c r="B342" s="136" t="s">
        <v>328</v>
      </c>
      <c r="C342" s="137"/>
      <c r="D342" s="137"/>
    </row>
    <row r="343" ht="15" hidden="1" customHeight="1" spans="1:4">
      <c r="A343" s="134">
        <v>2040550</v>
      </c>
      <c r="B343" s="136" t="s">
        <v>136</v>
      </c>
      <c r="C343" s="137"/>
      <c r="D343" s="137"/>
    </row>
    <row r="344" ht="15" hidden="1" customHeight="1" spans="1:4">
      <c r="A344" s="134">
        <v>2040599</v>
      </c>
      <c r="B344" s="136" t="s">
        <v>329</v>
      </c>
      <c r="C344" s="137"/>
      <c r="D344" s="137"/>
    </row>
    <row r="345" ht="15" hidden="1" customHeight="1" spans="1:4">
      <c r="A345" s="134">
        <v>20406</v>
      </c>
      <c r="B345" s="101" t="s">
        <v>330</v>
      </c>
      <c r="C345" s="135">
        <v>0</v>
      </c>
      <c r="D345" s="135">
        <f>SUM(D346:D358)</f>
        <v>0</v>
      </c>
    </row>
    <row r="346" ht="15" hidden="1" customHeight="1" spans="1:4">
      <c r="A346" s="134">
        <v>2040601</v>
      </c>
      <c r="B346" s="136" t="s">
        <v>127</v>
      </c>
      <c r="C346" s="137"/>
      <c r="D346" s="137"/>
    </row>
    <row r="347" ht="15" hidden="1" customHeight="1" spans="1:4">
      <c r="A347" s="134">
        <v>2040602</v>
      </c>
      <c r="B347" s="136" t="s">
        <v>128</v>
      </c>
      <c r="C347" s="137"/>
      <c r="D347" s="137"/>
    </row>
    <row r="348" ht="15" hidden="1" customHeight="1" spans="1:4">
      <c r="A348" s="134">
        <v>2040603</v>
      </c>
      <c r="B348" s="136" t="s">
        <v>129</v>
      </c>
      <c r="C348" s="137"/>
      <c r="D348" s="137"/>
    </row>
    <row r="349" ht="15" hidden="1" customHeight="1" spans="1:4">
      <c r="A349" s="134">
        <v>2040604</v>
      </c>
      <c r="B349" s="136" t="s">
        <v>331</v>
      </c>
      <c r="C349" s="137"/>
      <c r="D349" s="137"/>
    </row>
    <row r="350" ht="15" hidden="1" customHeight="1" spans="1:4">
      <c r="A350" s="134">
        <v>2040605</v>
      </c>
      <c r="B350" s="136" t="s">
        <v>332</v>
      </c>
      <c r="C350" s="137"/>
      <c r="D350" s="137"/>
    </row>
    <row r="351" ht="15" hidden="1" customHeight="1" spans="1:4">
      <c r="A351" s="134">
        <v>2040606</v>
      </c>
      <c r="B351" s="136" t="s">
        <v>333</v>
      </c>
      <c r="C351" s="137"/>
      <c r="D351" s="137"/>
    </row>
    <row r="352" ht="15" hidden="1" customHeight="1" spans="1:4">
      <c r="A352" s="134">
        <v>2040607</v>
      </c>
      <c r="B352" s="136" t="s">
        <v>334</v>
      </c>
      <c r="C352" s="137"/>
      <c r="D352" s="137"/>
    </row>
    <row r="353" ht="15" hidden="1" customHeight="1" spans="1:4">
      <c r="A353" s="134">
        <v>2040608</v>
      </c>
      <c r="B353" s="136" t="s">
        <v>335</v>
      </c>
      <c r="C353" s="137"/>
      <c r="D353" s="137"/>
    </row>
    <row r="354" ht="15" hidden="1" customHeight="1" spans="1:4">
      <c r="A354" s="134">
        <v>2040610</v>
      </c>
      <c r="B354" s="136" t="s">
        <v>336</v>
      </c>
      <c r="C354" s="137"/>
      <c r="D354" s="137"/>
    </row>
    <row r="355" ht="15" hidden="1" customHeight="1" spans="1:4">
      <c r="A355" s="134">
        <v>2040612</v>
      </c>
      <c r="B355" s="136" t="s">
        <v>337</v>
      </c>
      <c r="C355" s="137"/>
      <c r="D355" s="137"/>
    </row>
    <row r="356" ht="15" hidden="1" customHeight="1" spans="1:4">
      <c r="A356" s="134">
        <v>2040613</v>
      </c>
      <c r="B356" s="136" t="s">
        <v>167</v>
      </c>
      <c r="C356" s="137"/>
      <c r="D356" s="137"/>
    </row>
    <row r="357" ht="15" hidden="1" customHeight="1" spans="1:4">
      <c r="A357" s="134">
        <v>2040650</v>
      </c>
      <c r="B357" s="136" t="s">
        <v>136</v>
      </c>
      <c r="C357" s="137"/>
      <c r="D357" s="137"/>
    </row>
    <row r="358" ht="15" hidden="1" customHeight="1" spans="1:4">
      <c r="A358" s="134">
        <v>2040699</v>
      </c>
      <c r="B358" s="136" t="s">
        <v>338</v>
      </c>
      <c r="C358" s="137"/>
      <c r="D358" s="137"/>
    </row>
    <row r="359" ht="15" hidden="1" customHeight="1" spans="1:4">
      <c r="A359" s="134">
        <v>20407</v>
      </c>
      <c r="B359" s="101" t="s">
        <v>339</v>
      </c>
      <c r="C359" s="135">
        <v>0</v>
      </c>
      <c r="D359" s="135">
        <f>SUM(D360:D368)</f>
        <v>0</v>
      </c>
    </row>
    <row r="360" ht="15" hidden="1" customHeight="1" spans="1:4">
      <c r="A360" s="134">
        <v>2040701</v>
      </c>
      <c r="B360" s="136" t="s">
        <v>127</v>
      </c>
      <c r="C360" s="137"/>
      <c r="D360" s="137"/>
    </row>
    <row r="361" ht="15" hidden="1" customHeight="1" spans="1:4">
      <c r="A361" s="134">
        <v>2040702</v>
      </c>
      <c r="B361" s="136" t="s">
        <v>128</v>
      </c>
      <c r="C361" s="137"/>
      <c r="D361" s="137"/>
    </row>
    <row r="362" ht="15" hidden="1" customHeight="1" spans="1:4">
      <c r="A362" s="134">
        <v>2040703</v>
      </c>
      <c r="B362" s="136" t="s">
        <v>129</v>
      </c>
      <c r="C362" s="137"/>
      <c r="D362" s="137"/>
    </row>
    <row r="363" ht="15" hidden="1" customHeight="1" spans="1:4">
      <c r="A363" s="134">
        <v>2040704</v>
      </c>
      <c r="B363" s="136" t="s">
        <v>340</v>
      </c>
      <c r="C363" s="137"/>
      <c r="D363" s="137"/>
    </row>
    <row r="364" ht="15" hidden="1" customHeight="1" spans="1:4">
      <c r="A364" s="134">
        <v>2040705</v>
      </c>
      <c r="B364" s="136" t="s">
        <v>341</v>
      </c>
      <c r="C364" s="137"/>
      <c r="D364" s="137"/>
    </row>
    <row r="365" ht="15" hidden="1" customHeight="1" spans="1:4">
      <c r="A365" s="134">
        <v>2040706</v>
      </c>
      <c r="B365" s="136" t="s">
        <v>342</v>
      </c>
      <c r="C365" s="137"/>
      <c r="D365" s="137"/>
    </row>
    <row r="366" ht="15" hidden="1" customHeight="1" spans="1:4">
      <c r="A366" s="134">
        <v>2040707</v>
      </c>
      <c r="B366" s="136" t="s">
        <v>167</v>
      </c>
      <c r="C366" s="137"/>
      <c r="D366" s="137"/>
    </row>
    <row r="367" ht="15" hidden="1" customHeight="1" spans="1:4">
      <c r="A367" s="134">
        <v>2040750</v>
      </c>
      <c r="B367" s="136" t="s">
        <v>136</v>
      </c>
      <c r="C367" s="137"/>
      <c r="D367" s="137"/>
    </row>
    <row r="368" ht="15" hidden="1" customHeight="1" spans="1:4">
      <c r="A368" s="134">
        <v>2040799</v>
      </c>
      <c r="B368" s="136" t="s">
        <v>343</v>
      </c>
      <c r="C368" s="137"/>
      <c r="D368" s="137"/>
    </row>
    <row r="369" ht="15" hidden="1" customHeight="1" spans="1:4">
      <c r="A369" s="134">
        <v>20408</v>
      </c>
      <c r="B369" s="101" t="s">
        <v>344</v>
      </c>
      <c r="C369" s="135">
        <v>0</v>
      </c>
      <c r="D369" s="135">
        <f>SUM(D370:D378)</f>
        <v>0</v>
      </c>
    </row>
    <row r="370" ht="15" hidden="1" customHeight="1" spans="1:4">
      <c r="A370" s="134">
        <v>2040801</v>
      </c>
      <c r="B370" s="136" t="s">
        <v>127</v>
      </c>
      <c r="C370" s="137"/>
      <c r="D370" s="137"/>
    </row>
    <row r="371" ht="15" hidden="1" customHeight="1" spans="1:4">
      <c r="A371" s="134">
        <v>2040802</v>
      </c>
      <c r="B371" s="136" t="s">
        <v>128</v>
      </c>
      <c r="C371" s="137"/>
      <c r="D371" s="137"/>
    </row>
    <row r="372" ht="15" hidden="1" customHeight="1" spans="1:4">
      <c r="A372" s="134">
        <v>2040803</v>
      </c>
      <c r="B372" s="136" t="s">
        <v>129</v>
      </c>
      <c r="C372" s="137"/>
      <c r="D372" s="137"/>
    </row>
    <row r="373" ht="15" hidden="1" customHeight="1" spans="1:4">
      <c r="A373" s="134">
        <v>2040804</v>
      </c>
      <c r="B373" s="136" t="s">
        <v>345</v>
      </c>
      <c r="C373" s="137"/>
      <c r="D373" s="137"/>
    </row>
    <row r="374" ht="15" hidden="1" customHeight="1" spans="1:4">
      <c r="A374" s="134">
        <v>2040805</v>
      </c>
      <c r="B374" s="136" t="s">
        <v>346</v>
      </c>
      <c r="C374" s="137"/>
      <c r="D374" s="137"/>
    </row>
    <row r="375" ht="15" hidden="1" customHeight="1" spans="1:4">
      <c r="A375" s="134">
        <v>2040806</v>
      </c>
      <c r="B375" s="136" t="s">
        <v>347</v>
      </c>
      <c r="C375" s="137"/>
      <c r="D375" s="137"/>
    </row>
    <row r="376" ht="15" hidden="1" customHeight="1" spans="1:4">
      <c r="A376" s="134">
        <v>2040807</v>
      </c>
      <c r="B376" s="136" t="s">
        <v>167</v>
      </c>
      <c r="C376" s="137"/>
      <c r="D376" s="137"/>
    </row>
    <row r="377" ht="15" hidden="1" customHeight="1" spans="1:4">
      <c r="A377" s="134">
        <v>2040850</v>
      </c>
      <c r="B377" s="136" t="s">
        <v>136</v>
      </c>
      <c r="C377" s="137"/>
      <c r="D377" s="137"/>
    </row>
    <row r="378" ht="15" hidden="1" customHeight="1" spans="1:4">
      <c r="A378" s="134">
        <v>2040899</v>
      </c>
      <c r="B378" s="136" t="s">
        <v>348</v>
      </c>
      <c r="C378" s="137"/>
      <c r="D378" s="137"/>
    </row>
    <row r="379" ht="15" hidden="1" customHeight="1" spans="1:4">
      <c r="A379" s="134">
        <v>20409</v>
      </c>
      <c r="B379" s="101" t="s">
        <v>349</v>
      </c>
      <c r="C379" s="135">
        <v>0</v>
      </c>
      <c r="D379" s="135">
        <f>SUM(D380:D386)</f>
        <v>0</v>
      </c>
    </row>
    <row r="380" ht="15" hidden="1" customHeight="1" spans="1:4">
      <c r="A380" s="134">
        <v>2040901</v>
      </c>
      <c r="B380" s="136" t="s">
        <v>127</v>
      </c>
      <c r="C380" s="137"/>
      <c r="D380" s="137"/>
    </row>
    <row r="381" ht="15" hidden="1" customHeight="1" spans="1:4">
      <c r="A381" s="134">
        <v>2040902</v>
      </c>
      <c r="B381" s="136" t="s">
        <v>128</v>
      </c>
      <c r="C381" s="137"/>
      <c r="D381" s="137"/>
    </row>
    <row r="382" ht="15" hidden="1" customHeight="1" spans="1:4">
      <c r="A382" s="134">
        <v>2040903</v>
      </c>
      <c r="B382" s="136" t="s">
        <v>129</v>
      </c>
      <c r="C382" s="137"/>
      <c r="D382" s="137"/>
    </row>
    <row r="383" ht="15" hidden="1" customHeight="1" spans="1:4">
      <c r="A383" s="134">
        <v>2040904</v>
      </c>
      <c r="B383" s="136" t="s">
        <v>350</v>
      </c>
      <c r="C383" s="137"/>
      <c r="D383" s="137"/>
    </row>
    <row r="384" ht="15" hidden="1" customHeight="1" spans="1:4">
      <c r="A384" s="134">
        <v>2040905</v>
      </c>
      <c r="B384" s="136" t="s">
        <v>351</v>
      </c>
      <c r="C384" s="137"/>
      <c r="D384" s="137"/>
    </row>
    <row r="385" ht="15" hidden="1" customHeight="1" spans="1:4">
      <c r="A385" s="134">
        <v>2040950</v>
      </c>
      <c r="B385" s="136" t="s">
        <v>136</v>
      </c>
      <c r="C385" s="137"/>
      <c r="D385" s="137"/>
    </row>
    <row r="386" ht="15" hidden="1" customHeight="1" spans="1:4">
      <c r="A386" s="134">
        <v>2040999</v>
      </c>
      <c r="B386" s="136" t="s">
        <v>352</v>
      </c>
      <c r="C386" s="137"/>
      <c r="D386" s="137"/>
    </row>
    <row r="387" ht="15" hidden="1" customHeight="1" spans="1:4">
      <c r="A387" s="134">
        <v>20410</v>
      </c>
      <c r="B387" s="101" t="s">
        <v>353</v>
      </c>
      <c r="C387" s="135">
        <v>0</v>
      </c>
      <c r="D387" s="135">
        <f>SUM(D388:D392)</f>
        <v>0</v>
      </c>
    </row>
    <row r="388" ht="15" hidden="1" customHeight="1" spans="1:4">
      <c r="A388" s="134">
        <v>2041001</v>
      </c>
      <c r="B388" s="136" t="s">
        <v>127</v>
      </c>
      <c r="C388" s="137"/>
      <c r="D388" s="137"/>
    </row>
    <row r="389" ht="15" hidden="1" customHeight="1" spans="1:4">
      <c r="A389" s="134">
        <v>2041002</v>
      </c>
      <c r="B389" s="136" t="s">
        <v>128</v>
      </c>
      <c r="C389" s="137"/>
      <c r="D389" s="137"/>
    </row>
    <row r="390" ht="15" hidden="1" customHeight="1" spans="1:4">
      <c r="A390" s="134">
        <v>2041006</v>
      </c>
      <c r="B390" s="136" t="s">
        <v>167</v>
      </c>
      <c r="C390" s="137"/>
      <c r="D390" s="137"/>
    </row>
    <row r="391" ht="15" hidden="1" customHeight="1" spans="1:4">
      <c r="A391" s="134">
        <v>2041007</v>
      </c>
      <c r="B391" s="136" t="s">
        <v>354</v>
      </c>
      <c r="C391" s="137"/>
      <c r="D391" s="137"/>
    </row>
    <row r="392" ht="15" hidden="1" customHeight="1" spans="1:4">
      <c r="A392" s="134">
        <v>2041099</v>
      </c>
      <c r="B392" s="136" t="s">
        <v>355</v>
      </c>
      <c r="C392" s="137"/>
      <c r="D392" s="137"/>
    </row>
    <row r="393" ht="15" hidden="1" customHeight="1" spans="1:4">
      <c r="A393" s="134">
        <v>20499</v>
      </c>
      <c r="B393" s="101" t="s">
        <v>356</v>
      </c>
      <c r="C393" s="135">
        <v>0</v>
      </c>
      <c r="D393" s="135">
        <f>D394+D395</f>
        <v>0</v>
      </c>
    </row>
    <row r="394" ht="15" hidden="1" customHeight="1" spans="1:4">
      <c r="A394" s="134">
        <v>2049902</v>
      </c>
      <c r="B394" s="136" t="s">
        <v>357</v>
      </c>
      <c r="C394" s="137"/>
      <c r="D394" s="137"/>
    </row>
    <row r="395" ht="15" hidden="1" customHeight="1" spans="1:4">
      <c r="A395" s="134">
        <v>2049999</v>
      </c>
      <c r="B395" s="136" t="s">
        <v>358</v>
      </c>
      <c r="C395" s="137"/>
      <c r="D395" s="137"/>
    </row>
    <row r="396" ht="15" hidden="1" customHeight="1" spans="1:4">
      <c r="A396" s="134">
        <v>205</v>
      </c>
      <c r="B396" s="101" t="s">
        <v>359</v>
      </c>
      <c r="C396" s="135">
        <v>0</v>
      </c>
      <c r="D396" s="135">
        <f>D397+D402+D409+D415+D421+D425+D429+D433+D439+D446</f>
        <v>0</v>
      </c>
    </row>
    <row r="397" ht="15" hidden="1" customHeight="1" spans="1:4">
      <c r="A397" s="134">
        <v>20501</v>
      </c>
      <c r="B397" s="101" t="s">
        <v>360</v>
      </c>
      <c r="C397" s="135">
        <v>0</v>
      </c>
      <c r="D397" s="135">
        <f>SUM(D398:D401)</f>
        <v>0</v>
      </c>
    </row>
    <row r="398" ht="15" hidden="1" customHeight="1" spans="1:4">
      <c r="A398" s="134">
        <v>2050101</v>
      </c>
      <c r="B398" s="136" t="s">
        <v>127</v>
      </c>
      <c r="C398" s="137"/>
      <c r="D398" s="137"/>
    </row>
    <row r="399" ht="15" hidden="1" customHeight="1" spans="1:4">
      <c r="A399" s="134">
        <v>2050102</v>
      </c>
      <c r="B399" s="136" t="s">
        <v>128</v>
      </c>
      <c r="C399" s="137"/>
      <c r="D399" s="137"/>
    </row>
    <row r="400" ht="15" hidden="1" customHeight="1" spans="1:4">
      <c r="A400" s="134">
        <v>2050103</v>
      </c>
      <c r="B400" s="136" t="s">
        <v>129</v>
      </c>
      <c r="C400" s="137"/>
      <c r="D400" s="137"/>
    </row>
    <row r="401" ht="15" hidden="1" customHeight="1" spans="1:4">
      <c r="A401" s="134">
        <v>2050199</v>
      </c>
      <c r="B401" s="136" t="s">
        <v>361</v>
      </c>
      <c r="C401" s="137"/>
      <c r="D401" s="137"/>
    </row>
    <row r="402" ht="15" hidden="1" customHeight="1" spans="1:4">
      <c r="A402" s="134">
        <v>20502</v>
      </c>
      <c r="B402" s="101" t="s">
        <v>362</v>
      </c>
      <c r="C402" s="135">
        <v>0</v>
      </c>
      <c r="D402" s="135">
        <f>SUM(D403:D408)</f>
        <v>0</v>
      </c>
    </row>
    <row r="403" ht="15" hidden="1" customHeight="1" spans="1:4">
      <c r="A403" s="134">
        <v>2050201</v>
      </c>
      <c r="B403" s="136" t="s">
        <v>363</v>
      </c>
      <c r="C403" s="137"/>
      <c r="D403" s="137"/>
    </row>
    <row r="404" ht="15" hidden="1" customHeight="1" spans="1:4">
      <c r="A404" s="134">
        <v>2050202</v>
      </c>
      <c r="B404" s="136" t="s">
        <v>364</v>
      </c>
      <c r="C404" s="137"/>
      <c r="D404" s="137"/>
    </row>
    <row r="405" ht="15" hidden="1" customHeight="1" spans="1:4">
      <c r="A405" s="134">
        <v>2050203</v>
      </c>
      <c r="B405" s="136" t="s">
        <v>365</v>
      </c>
      <c r="C405" s="137"/>
      <c r="D405" s="137"/>
    </row>
    <row r="406" ht="15" hidden="1" customHeight="1" spans="1:4">
      <c r="A406" s="134">
        <v>2050204</v>
      </c>
      <c r="B406" s="136" t="s">
        <v>366</v>
      </c>
      <c r="C406" s="137"/>
      <c r="D406" s="137"/>
    </row>
    <row r="407" ht="15" hidden="1" customHeight="1" spans="1:4">
      <c r="A407" s="134">
        <v>2050205</v>
      </c>
      <c r="B407" s="136" t="s">
        <v>367</v>
      </c>
      <c r="C407" s="137"/>
      <c r="D407" s="137"/>
    </row>
    <row r="408" ht="15" hidden="1" customHeight="1" spans="1:4">
      <c r="A408" s="134">
        <v>2050299</v>
      </c>
      <c r="B408" s="136" t="s">
        <v>368</v>
      </c>
      <c r="C408" s="137"/>
      <c r="D408" s="137"/>
    </row>
    <row r="409" ht="15" hidden="1" customHeight="1" spans="1:4">
      <c r="A409" s="134">
        <v>20503</v>
      </c>
      <c r="B409" s="101" t="s">
        <v>369</v>
      </c>
      <c r="C409" s="135">
        <v>0</v>
      </c>
      <c r="D409" s="135">
        <f>SUM(D410:D414)</f>
        <v>0</v>
      </c>
    </row>
    <row r="410" ht="15" hidden="1" customHeight="1" spans="1:4">
      <c r="A410" s="134">
        <v>2050301</v>
      </c>
      <c r="B410" s="136" t="s">
        <v>370</v>
      </c>
      <c r="C410" s="137"/>
      <c r="D410" s="137"/>
    </row>
    <row r="411" ht="15" hidden="1" customHeight="1" spans="1:4">
      <c r="A411" s="134">
        <v>2050302</v>
      </c>
      <c r="B411" s="136" t="s">
        <v>371</v>
      </c>
      <c r="C411" s="137"/>
      <c r="D411" s="137"/>
    </row>
    <row r="412" ht="15" hidden="1" customHeight="1" spans="1:4">
      <c r="A412" s="134">
        <v>2050303</v>
      </c>
      <c r="B412" s="136" t="s">
        <v>372</v>
      </c>
      <c r="C412" s="137"/>
      <c r="D412" s="137"/>
    </row>
    <row r="413" ht="15" hidden="1" customHeight="1" spans="1:4">
      <c r="A413" s="134">
        <v>2050305</v>
      </c>
      <c r="B413" s="136" t="s">
        <v>373</v>
      </c>
      <c r="C413" s="137"/>
      <c r="D413" s="137"/>
    </row>
    <row r="414" ht="15" hidden="1" customHeight="1" spans="1:4">
      <c r="A414" s="134">
        <v>2050399</v>
      </c>
      <c r="B414" s="136" t="s">
        <v>374</v>
      </c>
      <c r="C414" s="137"/>
      <c r="D414" s="137"/>
    </row>
    <row r="415" ht="15" hidden="1" customHeight="1" spans="1:4">
      <c r="A415" s="134">
        <v>20504</v>
      </c>
      <c r="B415" s="101" t="s">
        <v>375</v>
      </c>
      <c r="C415" s="135">
        <v>0</v>
      </c>
      <c r="D415" s="135">
        <f>SUM(D416:D420)</f>
        <v>0</v>
      </c>
    </row>
    <row r="416" ht="15" hidden="1" customHeight="1" spans="1:4">
      <c r="A416" s="134">
        <v>2050401</v>
      </c>
      <c r="B416" s="136" t="s">
        <v>376</v>
      </c>
      <c r="C416" s="137"/>
      <c r="D416" s="137"/>
    </row>
    <row r="417" ht="15" hidden="1" customHeight="1" spans="1:4">
      <c r="A417" s="134">
        <v>2050402</v>
      </c>
      <c r="B417" s="136" t="s">
        <v>377</v>
      </c>
      <c r="C417" s="137"/>
      <c r="D417" s="137"/>
    </row>
    <row r="418" ht="15" hidden="1" customHeight="1" spans="1:4">
      <c r="A418" s="134">
        <v>2050403</v>
      </c>
      <c r="B418" s="136" t="s">
        <v>378</v>
      </c>
      <c r="C418" s="137"/>
      <c r="D418" s="137"/>
    </row>
    <row r="419" ht="15" hidden="1" customHeight="1" spans="1:4">
      <c r="A419" s="134">
        <v>2050404</v>
      </c>
      <c r="B419" s="136" t="s">
        <v>379</v>
      </c>
      <c r="C419" s="137"/>
      <c r="D419" s="137"/>
    </row>
    <row r="420" ht="15" hidden="1" customHeight="1" spans="1:4">
      <c r="A420" s="134">
        <v>2050499</v>
      </c>
      <c r="B420" s="136" t="s">
        <v>380</v>
      </c>
      <c r="C420" s="137"/>
      <c r="D420" s="137"/>
    </row>
    <row r="421" ht="15" hidden="1" customHeight="1" spans="1:4">
      <c r="A421" s="134">
        <v>20505</v>
      </c>
      <c r="B421" s="101" t="s">
        <v>381</v>
      </c>
      <c r="C421" s="135">
        <v>0</v>
      </c>
      <c r="D421" s="135">
        <f>SUM(D422:D424)</f>
        <v>0</v>
      </c>
    </row>
    <row r="422" ht="15" hidden="1" customHeight="1" spans="1:4">
      <c r="A422" s="134">
        <v>2050501</v>
      </c>
      <c r="B422" s="136" t="s">
        <v>382</v>
      </c>
      <c r="C422" s="137"/>
      <c r="D422" s="137"/>
    </row>
    <row r="423" ht="15" hidden="1" customHeight="1" spans="1:4">
      <c r="A423" s="134">
        <v>2050502</v>
      </c>
      <c r="B423" s="136" t="s">
        <v>383</v>
      </c>
      <c r="C423" s="137"/>
      <c r="D423" s="137"/>
    </row>
    <row r="424" ht="15" hidden="1" customHeight="1" spans="1:4">
      <c r="A424" s="134">
        <v>2050599</v>
      </c>
      <c r="B424" s="136" t="s">
        <v>384</v>
      </c>
      <c r="C424" s="137"/>
      <c r="D424" s="137"/>
    </row>
    <row r="425" ht="15" hidden="1" customHeight="1" spans="1:4">
      <c r="A425" s="134">
        <v>20506</v>
      </c>
      <c r="B425" s="101" t="s">
        <v>385</v>
      </c>
      <c r="C425" s="135">
        <v>0</v>
      </c>
      <c r="D425" s="135">
        <f>SUM(D426:D428)</f>
        <v>0</v>
      </c>
    </row>
    <row r="426" ht="15" hidden="1" customHeight="1" spans="1:4">
      <c r="A426" s="134">
        <v>2050601</v>
      </c>
      <c r="B426" s="136" t="s">
        <v>386</v>
      </c>
      <c r="C426" s="137"/>
      <c r="D426" s="137"/>
    </row>
    <row r="427" ht="15" hidden="1" customHeight="1" spans="1:4">
      <c r="A427" s="134">
        <v>2050602</v>
      </c>
      <c r="B427" s="136" t="s">
        <v>387</v>
      </c>
      <c r="C427" s="137"/>
      <c r="D427" s="137"/>
    </row>
    <row r="428" ht="15" hidden="1" customHeight="1" spans="1:4">
      <c r="A428" s="134">
        <v>2050699</v>
      </c>
      <c r="B428" s="136" t="s">
        <v>388</v>
      </c>
      <c r="C428" s="137"/>
      <c r="D428" s="137"/>
    </row>
    <row r="429" ht="15" hidden="1" customHeight="1" spans="1:4">
      <c r="A429" s="134">
        <v>20507</v>
      </c>
      <c r="B429" s="101" t="s">
        <v>389</v>
      </c>
      <c r="C429" s="135">
        <v>0</v>
      </c>
      <c r="D429" s="135">
        <f>SUM(D430:D432)</f>
        <v>0</v>
      </c>
    </row>
    <row r="430" ht="15" hidden="1" customHeight="1" spans="1:4">
      <c r="A430" s="134">
        <v>2050701</v>
      </c>
      <c r="B430" s="136" t="s">
        <v>390</v>
      </c>
      <c r="C430" s="137"/>
      <c r="D430" s="137"/>
    </row>
    <row r="431" ht="15" hidden="1" customHeight="1" spans="1:4">
      <c r="A431" s="134">
        <v>2050702</v>
      </c>
      <c r="B431" s="136" t="s">
        <v>391</v>
      </c>
      <c r="C431" s="137"/>
      <c r="D431" s="137"/>
    </row>
    <row r="432" ht="15" hidden="1" customHeight="1" spans="1:4">
      <c r="A432" s="134">
        <v>2050799</v>
      </c>
      <c r="B432" s="136" t="s">
        <v>392</v>
      </c>
      <c r="C432" s="137"/>
      <c r="D432" s="137"/>
    </row>
    <row r="433" ht="15" hidden="1" customHeight="1" spans="1:4">
      <c r="A433" s="134">
        <v>20508</v>
      </c>
      <c r="B433" s="101" t="s">
        <v>393</v>
      </c>
      <c r="C433" s="135">
        <v>0</v>
      </c>
      <c r="D433" s="135">
        <f>SUM(D434:D438)</f>
        <v>0</v>
      </c>
    </row>
    <row r="434" ht="15" hidden="1" customHeight="1" spans="1:4">
      <c r="A434" s="134">
        <v>2050801</v>
      </c>
      <c r="B434" s="136" t="s">
        <v>394</v>
      </c>
      <c r="C434" s="137"/>
      <c r="D434" s="137"/>
    </row>
    <row r="435" ht="15" hidden="1" customHeight="1" spans="1:4">
      <c r="A435" s="134">
        <v>2050802</v>
      </c>
      <c r="B435" s="136" t="s">
        <v>395</v>
      </c>
      <c r="C435" s="137"/>
      <c r="D435" s="137"/>
    </row>
    <row r="436" ht="15" hidden="1" customHeight="1" spans="1:4">
      <c r="A436" s="134">
        <v>2050803</v>
      </c>
      <c r="B436" s="136" t="s">
        <v>396</v>
      </c>
      <c r="C436" s="137"/>
      <c r="D436" s="137"/>
    </row>
    <row r="437" ht="15" hidden="1" customHeight="1" spans="1:4">
      <c r="A437" s="134">
        <v>2050804</v>
      </c>
      <c r="B437" s="136" t="s">
        <v>397</v>
      </c>
      <c r="C437" s="137"/>
      <c r="D437" s="137"/>
    </row>
    <row r="438" ht="15" hidden="1" customHeight="1" spans="1:4">
      <c r="A438" s="134">
        <v>2050899</v>
      </c>
      <c r="B438" s="136" t="s">
        <v>398</v>
      </c>
      <c r="C438" s="137"/>
      <c r="D438" s="137"/>
    </row>
    <row r="439" ht="15" hidden="1" customHeight="1" spans="1:4">
      <c r="A439" s="134">
        <v>20509</v>
      </c>
      <c r="B439" s="101" t="s">
        <v>399</v>
      </c>
      <c r="C439" s="135">
        <v>0</v>
      </c>
      <c r="D439" s="135">
        <f>SUM(D440:D445)</f>
        <v>0</v>
      </c>
    </row>
    <row r="440" ht="15" hidden="1" customHeight="1" spans="1:4">
      <c r="A440" s="134">
        <v>2050901</v>
      </c>
      <c r="B440" s="136" t="s">
        <v>400</v>
      </c>
      <c r="C440" s="137"/>
      <c r="D440" s="137"/>
    </row>
    <row r="441" ht="15" hidden="1" customHeight="1" spans="1:4">
      <c r="A441" s="134">
        <v>2050902</v>
      </c>
      <c r="B441" s="136" t="s">
        <v>401</v>
      </c>
      <c r="C441" s="137"/>
      <c r="D441" s="137"/>
    </row>
    <row r="442" ht="15" hidden="1" customHeight="1" spans="1:4">
      <c r="A442" s="134">
        <v>2050903</v>
      </c>
      <c r="B442" s="136" t="s">
        <v>402</v>
      </c>
      <c r="C442" s="137"/>
      <c r="D442" s="137"/>
    </row>
    <row r="443" ht="15" hidden="1" customHeight="1" spans="1:4">
      <c r="A443" s="134">
        <v>2050904</v>
      </c>
      <c r="B443" s="136" t="s">
        <v>403</v>
      </c>
      <c r="C443" s="137"/>
      <c r="D443" s="137"/>
    </row>
    <row r="444" ht="15" hidden="1" customHeight="1" spans="1:4">
      <c r="A444" s="134">
        <v>2050905</v>
      </c>
      <c r="B444" s="136" t="s">
        <v>404</v>
      </c>
      <c r="C444" s="137"/>
      <c r="D444" s="137"/>
    </row>
    <row r="445" ht="15" hidden="1" customHeight="1" spans="1:4">
      <c r="A445" s="134">
        <v>2050999</v>
      </c>
      <c r="B445" s="136" t="s">
        <v>405</v>
      </c>
      <c r="C445" s="137"/>
      <c r="D445" s="137"/>
    </row>
    <row r="446" ht="15" hidden="1" customHeight="1" spans="1:4">
      <c r="A446" s="134">
        <v>20599</v>
      </c>
      <c r="B446" s="101" t="s">
        <v>406</v>
      </c>
      <c r="C446" s="135">
        <v>0</v>
      </c>
      <c r="D446" s="135">
        <f>D447</f>
        <v>0</v>
      </c>
    </row>
    <row r="447" ht="15" hidden="1" customHeight="1" spans="1:4">
      <c r="A447" s="134">
        <v>2059999</v>
      </c>
      <c r="B447" s="136" t="s">
        <v>407</v>
      </c>
      <c r="C447" s="137"/>
      <c r="D447" s="137"/>
    </row>
    <row r="448" ht="15" hidden="1" customHeight="1" spans="1:4">
      <c r="A448" s="134">
        <v>206</v>
      </c>
      <c r="B448" s="101" t="s">
        <v>408</v>
      </c>
      <c r="C448" s="135">
        <v>0</v>
      </c>
      <c r="D448" s="135">
        <f>SUM(D449,D454,D463,D469,D474,D479,D484,D491,D495,D499)</f>
        <v>0</v>
      </c>
    </row>
    <row r="449" ht="15" hidden="1" customHeight="1" spans="1:4">
      <c r="A449" s="134">
        <v>20601</v>
      </c>
      <c r="B449" s="101" t="s">
        <v>409</v>
      </c>
      <c r="C449" s="135">
        <v>0</v>
      </c>
      <c r="D449" s="135">
        <f>SUM(D450:D453)</f>
        <v>0</v>
      </c>
    </row>
    <row r="450" ht="15" hidden="1" customHeight="1" spans="1:4">
      <c r="A450" s="134">
        <v>2060101</v>
      </c>
      <c r="B450" s="136" t="s">
        <v>127</v>
      </c>
      <c r="C450" s="137"/>
      <c r="D450" s="137"/>
    </row>
    <row r="451" ht="15" hidden="1" customHeight="1" spans="1:4">
      <c r="A451" s="134">
        <v>2060102</v>
      </c>
      <c r="B451" s="136" t="s">
        <v>128</v>
      </c>
      <c r="C451" s="137"/>
      <c r="D451" s="137"/>
    </row>
    <row r="452" ht="15" hidden="1" customHeight="1" spans="1:4">
      <c r="A452" s="134">
        <v>2060103</v>
      </c>
      <c r="B452" s="136" t="s">
        <v>129</v>
      </c>
      <c r="C452" s="137"/>
      <c r="D452" s="137"/>
    </row>
    <row r="453" ht="15" hidden="1" customHeight="1" spans="1:4">
      <c r="A453" s="134">
        <v>2060199</v>
      </c>
      <c r="B453" s="136" t="s">
        <v>410</v>
      </c>
      <c r="C453" s="137"/>
      <c r="D453" s="137"/>
    </row>
    <row r="454" ht="15" hidden="1" customHeight="1" spans="1:4">
      <c r="A454" s="134">
        <v>20602</v>
      </c>
      <c r="B454" s="101" t="s">
        <v>411</v>
      </c>
      <c r="C454" s="135">
        <v>0</v>
      </c>
      <c r="D454" s="135">
        <f>SUM(D455:D462)</f>
        <v>0</v>
      </c>
    </row>
    <row r="455" ht="15" hidden="1" customHeight="1" spans="1:4">
      <c r="A455" s="134">
        <v>2060201</v>
      </c>
      <c r="B455" s="136" t="s">
        <v>412</v>
      </c>
      <c r="C455" s="137"/>
      <c r="D455" s="137"/>
    </row>
    <row r="456" ht="15" hidden="1" customHeight="1" spans="1:4">
      <c r="A456" s="134">
        <v>2060203</v>
      </c>
      <c r="B456" s="136" t="s">
        <v>413</v>
      </c>
      <c r="C456" s="137"/>
      <c r="D456" s="137"/>
    </row>
    <row r="457" ht="15" hidden="1" customHeight="1" spans="1:4">
      <c r="A457" s="134">
        <v>2060204</v>
      </c>
      <c r="B457" s="136" t="s">
        <v>414</v>
      </c>
      <c r="C457" s="137"/>
      <c r="D457" s="137"/>
    </row>
    <row r="458" ht="15" hidden="1" customHeight="1" spans="1:4">
      <c r="A458" s="134">
        <v>2060205</v>
      </c>
      <c r="B458" s="136" t="s">
        <v>415</v>
      </c>
      <c r="C458" s="137"/>
      <c r="D458" s="137"/>
    </row>
    <row r="459" ht="15" hidden="1" customHeight="1" spans="1:4">
      <c r="A459" s="134">
        <v>2060206</v>
      </c>
      <c r="B459" s="136" t="s">
        <v>416</v>
      </c>
      <c r="C459" s="137"/>
      <c r="D459" s="137"/>
    </row>
    <row r="460" ht="15" hidden="1" customHeight="1" spans="1:4">
      <c r="A460" s="134">
        <v>2060207</v>
      </c>
      <c r="B460" s="136" t="s">
        <v>417</v>
      </c>
      <c r="C460" s="137"/>
      <c r="D460" s="137"/>
    </row>
    <row r="461" ht="15" hidden="1" customHeight="1" spans="1:4">
      <c r="A461" s="134">
        <v>2060208</v>
      </c>
      <c r="B461" s="136" t="s">
        <v>418</v>
      </c>
      <c r="C461" s="137"/>
      <c r="D461" s="137"/>
    </row>
    <row r="462" ht="15" hidden="1" customHeight="1" spans="1:4">
      <c r="A462" s="134">
        <v>2060299</v>
      </c>
      <c r="B462" s="136" t="s">
        <v>419</v>
      </c>
      <c r="C462" s="137"/>
      <c r="D462" s="137"/>
    </row>
    <row r="463" ht="15" hidden="1" customHeight="1" spans="1:4">
      <c r="A463" s="134">
        <v>20603</v>
      </c>
      <c r="B463" s="101" t="s">
        <v>420</v>
      </c>
      <c r="C463" s="135">
        <v>0</v>
      </c>
      <c r="D463" s="135">
        <f>SUM(D464:D468)</f>
        <v>0</v>
      </c>
    </row>
    <row r="464" ht="15" hidden="1" customHeight="1" spans="1:4">
      <c r="A464" s="134">
        <v>2060301</v>
      </c>
      <c r="B464" s="136" t="s">
        <v>412</v>
      </c>
      <c r="C464" s="137"/>
      <c r="D464" s="137"/>
    </row>
    <row r="465" ht="15" hidden="1" customHeight="1" spans="1:4">
      <c r="A465" s="134">
        <v>2060302</v>
      </c>
      <c r="B465" s="136" t="s">
        <v>421</v>
      </c>
      <c r="C465" s="137"/>
      <c r="D465" s="137"/>
    </row>
    <row r="466" ht="15" hidden="1" customHeight="1" spans="1:4">
      <c r="A466" s="134">
        <v>2060303</v>
      </c>
      <c r="B466" s="136" t="s">
        <v>422</v>
      </c>
      <c r="C466" s="137"/>
      <c r="D466" s="137"/>
    </row>
    <row r="467" ht="15" hidden="1" customHeight="1" spans="1:4">
      <c r="A467" s="134">
        <v>2060304</v>
      </c>
      <c r="B467" s="136" t="s">
        <v>423</v>
      </c>
      <c r="C467" s="137"/>
      <c r="D467" s="137"/>
    </row>
    <row r="468" ht="15" hidden="1" customHeight="1" spans="1:4">
      <c r="A468" s="134">
        <v>2060399</v>
      </c>
      <c r="B468" s="136" t="s">
        <v>424</v>
      </c>
      <c r="C468" s="137"/>
      <c r="D468" s="137"/>
    </row>
    <row r="469" ht="15" hidden="1" customHeight="1" spans="1:4">
      <c r="A469" s="134">
        <v>20604</v>
      </c>
      <c r="B469" s="101" t="s">
        <v>425</v>
      </c>
      <c r="C469" s="135">
        <v>0</v>
      </c>
      <c r="D469" s="135">
        <f>SUM(D470:D473)</f>
        <v>0</v>
      </c>
    </row>
    <row r="470" ht="15" hidden="1" customHeight="1" spans="1:4">
      <c r="A470" s="134">
        <v>2060401</v>
      </c>
      <c r="B470" s="136" t="s">
        <v>412</v>
      </c>
      <c r="C470" s="137"/>
      <c r="D470" s="137"/>
    </row>
    <row r="471" ht="15" hidden="1" customHeight="1" spans="1:4">
      <c r="A471" s="134">
        <v>2060404</v>
      </c>
      <c r="B471" s="136" t="s">
        <v>426</v>
      </c>
      <c r="C471" s="137"/>
      <c r="D471" s="137"/>
    </row>
    <row r="472" ht="15" hidden="1" customHeight="1" spans="1:4">
      <c r="A472" s="134">
        <v>2060405</v>
      </c>
      <c r="B472" s="136" t="s">
        <v>427</v>
      </c>
      <c r="C472" s="137"/>
      <c r="D472" s="137"/>
    </row>
    <row r="473" ht="15" hidden="1" customHeight="1" spans="1:4">
      <c r="A473" s="134">
        <v>2060499</v>
      </c>
      <c r="B473" s="136" t="s">
        <v>428</v>
      </c>
      <c r="C473" s="137"/>
      <c r="D473" s="137"/>
    </row>
    <row r="474" ht="15" hidden="1" customHeight="1" spans="1:4">
      <c r="A474" s="134">
        <v>20605</v>
      </c>
      <c r="B474" s="101" t="s">
        <v>429</v>
      </c>
      <c r="C474" s="135">
        <v>0</v>
      </c>
      <c r="D474" s="135">
        <f>SUM(D475:D478)</f>
        <v>0</v>
      </c>
    </row>
    <row r="475" ht="15" hidden="1" customHeight="1" spans="1:4">
      <c r="A475" s="134">
        <v>2060501</v>
      </c>
      <c r="B475" s="136" t="s">
        <v>412</v>
      </c>
      <c r="C475" s="137"/>
      <c r="D475" s="137"/>
    </row>
    <row r="476" ht="15" hidden="1" customHeight="1" spans="1:4">
      <c r="A476" s="134">
        <v>2060502</v>
      </c>
      <c r="B476" s="136" t="s">
        <v>430</v>
      </c>
      <c r="C476" s="137"/>
      <c r="D476" s="137"/>
    </row>
    <row r="477" ht="15" hidden="1" customHeight="1" spans="1:4">
      <c r="A477" s="134">
        <v>2060503</v>
      </c>
      <c r="B477" s="136" t="s">
        <v>431</v>
      </c>
      <c r="C477" s="137"/>
      <c r="D477" s="137"/>
    </row>
    <row r="478" ht="15" hidden="1" customHeight="1" spans="1:4">
      <c r="A478" s="134">
        <v>2060599</v>
      </c>
      <c r="B478" s="136" t="s">
        <v>432</v>
      </c>
      <c r="C478" s="137"/>
      <c r="D478" s="137"/>
    </row>
    <row r="479" ht="15" hidden="1" customHeight="1" spans="1:4">
      <c r="A479" s="134">
        <v>20606</v>
      </c>
      <c r="B479" s="101" t="s">
        <v>433</v>
      </c>
      <c r="C479" s="135">
        <v>0</v>
      </c>
      <c r="D479" s="135">
        <f>SUM(D480:D483)</f>
        <v>0</v>
      </c>
    </row>
    <row r="480" ht="15" hidden="1" customHeight="1" spans="1:4">
      <c r="A480" s="134">
        <v>2060601</v>
      </c>
      <c r="B480" s="136" t="s">
        <v>434</v>
      </c>
      <c r="C480" s="137"/>
      <c r="D480" s="137"/>
    </row>
    <row r="481" ht="15" hidden="1" customHeight="1" spans="1:4">
      <c r="A481" s="134">
        <v>2060602</v>
      </c>
      <c r="B481" s="136" t="s">
        <v>435</v>
      </c>
      <c r="C481" s="137"/>
      <c r="D481" s="137"/>
    </row>
    <row r="482" ht="15" hidden="1" customHeight="1" spans="1:4">
      <c r="A482" s="134">
        <v>2060603</v>
      </c>
      <c r="B482" s="136" t="s">
        <v>436</v>
      </c>
      <c r="C482" s="137"/>
      <c r="D482" s="137"/>
    </row>
    <row r="483" ht="15" hidden="1" customHeight="1" spans="1:4">
      <c r="A483" s="134">
        <v>2060699</v>
      </c>
      <c r="B483" s="136" t="s">
        <v>437</v>
      </c>
      <c r="C483" s="137"/>
      <c r="D483" s="137"/>
    </row>
    <row r="484" ht="15" hidden="1" customHeight="1" spans="1:4">
      <c r="A484" s="134">
        <v>20607</v>
      </c>
      <c r="B484" s="101" t="s">
        <v>438</v>
      </c>
      <c r="C484" s="135">
        <v>0</v>
      </c>
      <c r="D484" s="135">
        <f>SUM(D485:D490)</f>
        <v>0</v>
      </c>
    </row>
    <row r="485" ht="15" hidden="1" customHeight="1" spans="1:4">
      <c r="A485" s="134">
        <v>2060701</v>
      </c>
      <c r="B485" s="136" t="s">
        <v>412</v>
      </c>
      <c r="C485" s="137"/>
      <c r="D485" s="137"/>
    </row>
    <row r="486" ht="15" hidden="1" customHeight="1" spans="1:4">
      <c r="A486" s="134">
        <v>2060702</v>
      </c>
      <c r="B486" s="136" t="s">
        <v>439</v>
      </c>
      <c r="C486" s="137"/>
      <c r="D486" s="137"/>
    </row>
    <row r="487" ht="15" hidden="1" customHeight="1" spans="1:4">
      <c r="A487" s="134">
        <v>2060703</v>
      </c>
      <c r="B487" s="136" t="s">
        <v>440</v>
      </c>
      <c r="C487" s="137"/>
      <c r="D487" s="137"/>
    </row>
    <row r="488" ht="15" hidden="1" customHeight="1" spans="1:4">
      <c r="A488" s="134">
        <v>2060704</v>
      </c>
      <c r="B488" s="136" t="s">
        <v>441</v>
      </c>
      <c r="C488" s="137"/>
      <c r="D488" s="137"/>
    </row>
    <row r="489" ht="15" hidden="1" customHeight="1" spans="1:4">
      <c r="A489" s="134">
        <v>2060705</v>
      </c>
      <c r="B489" s="136" t="s">
        <v>442</v>
      </c>
      <c r="C489" s="137"/>
      <c r="D489" s="137"/>
    </row>
    <row r="490" ht="15" hidden="1" customHeight="1" spans="1:4">
      <c r="A490" s="134">
        <v>2060799</v>
      </c>
      <c r="B490" s="136" t="s">
        <v>443</v>
      </c>
      <c r="C490" s="137"/>
      <c r="D490" s="137"/>
    </row>
    <row r="491" ht="15" hidden="1" customHeight="1" spans="1:4">
      <c r="A491" s="134">
        <v>20608</v>
      </c>
      <c r="B491" s="101" t="s">
        <v>444</v>
      </c>
      <c r="C491" s="135">
        <v>0</v>
      </c>
      <c r="D491" s="135">
        <f>SUM(D492:D494)</f>
        <v>0</v>
      </c>
    </row>
    <row r="492" ht="15" hidden="1" customHeight="1" spans="1:4">
      <c r="A492" s="134">
        <v>2060801</v>
      </c>
      <c r="B492" s="136" t="s">
        <v>445</v>
      </c>
      <c r="C492" s="137"/>
      <c r="D492" s="137"/>
    </row>
    <row r="493" ht="15" hidden="1" customHeight="1" spans="1:4">
      <c r="A493" s="134">
        <v>2060802</v>
      </c>
      <c r="B493" s="136" t="s">
        <v>446</v>
      </c>
      <c r="C493" s="137"/>
      <c r="D493" s="137"/>
    </row>
    <row r="494" ht="15" hidden="1" customHeight="1" spans="1:4">
      <c r="A494" s="134">
        <v>2060899</v>
      </c>
      <c r="B494" s="136" t="s">
        <v>447</v>
      </c>
      <c r="C494" s="137"/>
      <c r="D494" s="137"/>
    </row>
    <row r="495" ht="15" hidden="1" customHeight="1" spans="1:4">
      <c r="A495" s="134">
        <v>20609</v>
      </c>
      <c r="B495" s="101" t="s">
        <v>448</v>
      </c>
      <c r="C495" s="135">
        <v>0</v>
      </c>
      <c r="D495" s="135">
        <f>SUM(D496:D498)</f>
        <v>0</v>
      </c>
    </row>
    <row r="496" ht="15" hidden="1" customHeight="1" spans="1:4">
      <c r="A496" s="134">
        <v>2060901</v>
      </c>
      <c r="B496" s="136" t="s">
        <v>449</v>
      </c>
      <c r="C496" s="137"/>
      <c r="D496" s="137"/>
    </row>
    <row r="497" ht="15" hidden="1" customHeight="1" spans="1:4">
      <c r="A497" s="134">
        <v>2060902</v>
      </c>
      <c r="B497" s="136" t="s">
        <v>450</v>
      </c>
      <c r="C497" s="137"/>
      <c r="D497" s="137"/>
    </row>
    <row r="498" ht="15" hidden="1" customHeight="1" spans="1:4">
      <c r="A498" s="134">
        <v>2060999</v>
      </c>
      <c r="B498" s="136" t="s">
        <v>451</v>
      </c>
      <c r="C498" s="137"/>
      <c r="D498" s="137"/>
    </row>
    <row r="499" ht="15" hidden="1" customHeight="1" spans="1:4">
      <c r="A499" s="134">
        <v>20699</v>
      </c>
      <c r="B499" s="101" t="s">
        <v>452</v>
      </c>
      <c r="C499" s="135">
        <v>0</v>
      </c>
      <c r="D499" s="135">
        <f>SUM(D500:D503)</f>
        <v>0</v>
      </c>
    </row>
    <row r="500" ht="15" hidden="1" customHeight="1" spans="1:4">
      <c r="A500" s="134">
        <v>2069901</v>
      </c>
      <c r="B500" s="136" t="s">
        <v>453</v>
      </c>
      <c r="C500" s="137"/>
      <c r="D500" s="137"/>
    </row>
    <row r="501" ht="15" hidden="1" customHeight="1" spans="1:4">
      <c r="A501" s="134">
        <v>2069902</v>
      </c>
      <c r="B501" s="136" t="s">
        <v>454</v>
      </c>
      <c r="C501" s="137"/>
      <c r="D501" s="137"/>
    </row>
    <row r="502" ht="15" hidden="1" customHeight="1" spans="1:4">
      <c r="A502" s="134">
        <v>2069903</v>
      </c>
      <c r="B502" s="136" t="s">
        <v>455</v>
      </c>
      <c r="C502" s="137"/>
      <c r="D502" s="137"/>
    </row>
    <row r="503" ht="15" hidden="1" customHeight="1" spans="1:4">
      <c r="A503" s="134">
        <v>2069999</v>
      </c>
      <c r="B503" s="136" t="s">
        <v>456</v>
      </c>
      <c r="C503" s="137"/>
      <c r="D503" s="137"/>
    </row>
    <row r="504" ht="15" customHeight="1" spans="1:4">
      <c r="A504" s="134">
        <v>207</v>
      </c>
      <c r="B504" s="101" t="s">
        <v>105</v>
      </c>
      <c r="C504" s="135">
        <f>C505+C521</f>
        <v>56.21</v>
      </c>
      <c r="D504" s="135">
        <f>SUM(D505,D521,D529,D540,D549,D557)</f>
        <v>3.6</v>
      </c>
    </row>
    <row r="505" ht="15" customHeight="1" spans="1:4">
      <c r="A505" s="134">
        <v>20701</v>
      </c>
      <c r="B505" s="101" t="s">
        <v>457</v>
      </c>
      <c r="C505" s="135">
        <f>SUM(C506:C520)</f>
        <v>52.61</v>
      </c>
      <c r="D505" s="135">
        <f>SUM(D506:D520)</f>
        <v>0</v>
      </c>
    </row>
    <row r="506" ht="15" hidden="1" customHeight="1" spans="1:4">
      <c r="A506" s="134">
        <v>2070101</v>
      </c>
      <c r="B506" s="136" t="s">
        <v>127</v>
      </c>
      <c r="C506" s="137"/>
      <c r="D506" s="137"/>
    </row>
    <row r="507" ht="15" hidden="1" customHeight="1" spans="1:4">
      <c r="A507" s="134">
        <v>2070102</v>
      </c>
      <c r="B507" s="136" t="s">
        <v>128</v>
      </c>
      <c r="C507" s="137"/>
      <c r="D507" s="137"/>
    </row>
    <row r="508" ht="15" hidden="1" customHeight="1" spans="1:4">
      <c r="A508" s="134">
        <v>2070103</v>
      </c>
      <c r="B508" s="136" t="s">
        <v>129</v>
      </c>
      <c r="C508" s="137"/>
      <c r="D508" s="137"/>
    </row>
    <row r="509" ht="15" hidden="1" customHeight="1" spans="1:4">
      <c r="A509" s="134">
        <v>2070104</v>
      </c>
      <c r="B509" s="136" t="s">
        <v>458</v>
      </c>
      <c r="C509" s="137"/>
      <c r="D509" s="137"/>
    </row>
    <row r="510" ht="15" hidden="1" customHeight="1" spans="1:4">
      <c r="A510" s="134">
        <v>2070105</v>
      </c>
      <c r="B510" s="136" t="s">
        <v>459</v>
      </c>
      <c r="C510" s="137"/>
      <c r="D510" s="137"/>
    </row>
    <row r="511" ht="15" hidden="1" customHeight="1" spans="1:4">
      <c r="A511" s="134">
        <v>2070106</v>
      </c>
      <c r="B511" s="136" t="s">
        <v>460</v>
      </c>
      <c r="C511" s="137"/>
      <c r="D511" s="137"/>
    </row>
    <row r="512" ht="15" hidden="1" customHeight="1" spans="1:4">
      <c r="A512" s="134">
        <v>2070107</v>
      </c>
      <c r="B512" s="136" t="s">
        <v>461</v>
      </c>
      <c r="C512" s="137"/>
      <c r="D512" s="137"/>
    </row>
    <row r="513" ht="15" hidden="1" customHeight="1" spans="1:4">
      <c r="A513" s="134">
        <v>2070108</v>
      </c>
      <c r="B513" s="136" t="s">
        <v>462</v>
      </c>
      <c r="C513" s="137"/>
      <c r="D513" s="137"/>
    </row>
    <row r="514" ht="15" customHeight="1" spans="1:4">
      <c r="A514" s="134">
        <v>2070109</v>
      </c>
      <c r="B514" s="136" t="s">
        <v>463</v>
      </c>
      <c r="C514" s="137">
        <v>47.3</v>
      </c>
      <c r="D514" s="137"/>
    </row>
    <row r="515" ht="15" hidden="1" customHeight="1" spans="1:4">
      <c r="A515" s="134">
        <v>2070110</v>
      </c>
      <c r="B515" s="136" t="s">
        <v>464</v>
      </c>
      <c r="C515" s="137"/>
      <c r="D515" s="137"/>
    </row>
    <row r="516" ht="15" hidden="1" customHeight="1" spans="1:4">
      <c r="A516" s="134">
        <v>2070111</v>
      </c>
      <c r="B516" s="136" t="s">
        <v>465</v>
      </c>
      <c r="C516" s="137"/>
      <c r="D516" s="137"/>
    </row>
    <row r="517" ht="15" hidden="1" customHeight="1" spans="1:4">
      <c r="A517" s="134">
        <v>2070112</v>
      </c>
      <c r="B517" s="136" t="s">
        <v>466</v>
      </c>
      <c r="C517" s="137"/>
      <c r="D517" s="137"/>
    </row>
    <row r="518" ht="15" hidden="1" customHeight="1" spans="1:4">
      <c r="A518" s="134">
        <v>2070113</v>
      </c>
      <c r="B518" s="136" t="s">
        <v>467</v>
      </c>
      <c r="C518" s="137"/>
      <c r="D518" s="137"/>
    </row>
    <row r="519" ht="15" hidden="1" customHeight="1" spans="1:4">
      <c r="A519" s="134">
        <v>2070114</v>
      </c>
      <c r="B519" s="136" t="s">
        <v>468</v>
      </c>
      <c r="C519" s="137"/>
      <c r="D519" s="137"/>
    </row>
    <row r="520" ht="15" customHeight="1" spans="1:4">
      <c r="A520" s="134">
        <v>2070199</v>
      </c>
      <c r="B520" s="136" t="s">
        <v>469</v>
      </c>
      <c r="C520" s="137">
        <v>5.31</v>
      </c>
      <c r="D520" s="137"/>
    </row>
    <row r="521" ht="15" customHeight="1" spans="1:4">
      <c r="A521" s="134">
        <v>20702</v>
      </c>
      <c r="B521" s="101" t="s">
        <v>470</v>
      </c>
      <c r="C521" s="135">
        <f>SUM(C522:C528)</f>
        <v>3.6</v>
      </c>
      <c r="D521" s="135">
        <f>SUM(D522:D528)</f>
        <v>3.6</v>
      </c>
    </row>
    <row r="522" ht="15" hidden="1" customHeight="1" spans="1:4">
      <c r="A522" s="134">
        <v>2070201</v>
      </c>
      <c r="B522" s="136" t="s">
        <v>127</v>
      </c>
      <c r="C522" s="137"/>
      <c r="D522" s="137"/>
    </row>
    <row r="523" ht="15" hidden="1" customHeight="1" spans="1:4">
      <c r="A523" s="134">
        <v>2070202</v>
      </c>
      <c r="B523" s="136" t="s">
        <v>128</v>
      </c>
      <c r="C523" s="137"/>
      <c r="D523" s="137"/>
    </row>
    <row r="524" ht="15" hidden="1" customHeight="1" spans="1:4">
      <c r="A524" s="134">
        <v>2070203</v>
      </c>
      <c r="B524" s="136" t="s">
        <v>129</v>
      </c>
      <c r="C524" s="137"/>
      <c r="D524" s="137"/>
    </row>
    <row r="525" ht="15" customHeight="1" spans="1:4">
      <c r="A525" s="134">
        <v>2070204</v>
      </c>
      <c r="B525" s="136" t="s">
        <v>471</v>
      </c>
      <c r="C525" s="137">
        <v>3.6</v>
      </c>
      <c r="D525" s="137">
        <v>3.6</v>
      </c>
    </row>
    <row r="526" ht="15" hidden="1" customHeight="1" spans="1:4">
      <c r="A526" s="134">
        <v>2070205</v>
      </c>
      <c r="B526" s="136" t="s">
        <v>472</v>
      </c>
      <c r="C526" s="137"/>
      <c r="D526" s="137"/>
    </row>
    <row r="527" ht="15" hidden="1" customHeight="1" spans="1:4">
      <c r="A527" s="134">
        <v>2070206</v>
      </c>
      <c r="B527" s="136" t="s">
        <v>473</v>
      </c>
      <c r="C527" s="137"/>
      <c r="D527" s="137"/>
    </row>
    <row r="528" ht="15" hidden="1" customHeight="1" spans="1:4">
      <c r="A528" s="134">
        <v>2070299</v>
      </c>
      <c r="B528" s="136" t="s">
        <v>474</v>
      </c>
      <c r="C528" s="137"/>
      <c r="D528" s="137"/>
    </row>
    <row r="529" ht="15" hidden="1" customHeight="1" spans="1:4">
      <c r="A529" s="134">
        <v>20703</v>
      </c>
      <c r="B529" s="101" t="s">
        <v>475</v>
      </c>
      <c r="C529" s="135">
        <v>0</v>
      </c>
      <c r="D529" s="135">
        <f>SUM(D530:D539)</f>
        <v>0</v>
      </c>
    </row>
    <row r="530" ht="15" hidden="1" customHeight="1" spans="1:4">
      <c r="A530" s="134">
        <v>2070301</v>
      </c>
      <c r="B530" s="136" t="s">
        <v>127</v>
      </c>
      <c r="C530" s="137"/>
      <c r="D530" s="137"/>
    </row>
    <row r="531" ht="15" hidden="1" customHeight="1" spans="1:4">
      <c r="A531" s="134">
        <v>2070302</v>
      </c>
      <c r="B531" s="136" t="s">
        <v>128</v>
      </c>
      <c r="C531" s="137"/>
      <c r="D531" s="137"/>
    </row>
    <row r="532" ht="15" hidden="1" customHeight="1" spans="1:4">
      <c r="A532" s="134">
        <v>2070303</v>
      </c>
      <c r="B532" s="136" t="s">
        <v>129</v>
      </c>
      <c r="C532" s="137"/>
      <c r="D532" s="137"/>
    </row>
    <row r="533" ht="15" hidden="1" customHeight="1" spans="1:4">
      <c r="A533" s="134">
        <v>2070304</v>
      </c>
      <c r="B533" s="136" t="s">
        <v>476</v>
      </c>
      <c r="C533" s="137"/>
      <c r="D533" s="137"/>
    </row>
    <row r="534" ht="15" hidden="1" customHeight="1" spans="1:4">
      <c r="A534" s="134">
        <v>2070305</v>
      </c>
      <c r="B534" s="136" t="s">
        <v>477</v>
      </c>
      <c r="C534" s="137"/>
      <c r="D534" s="137"/>
    </row>
    <row r="535" ht="15" hidden="1" customHeight="1" spans="1:4">
      <c r="A535" s="134">
        <v>2070306</v>
      </c>
      <c r="B535" s="136" t="s">
        <v>478</v>
      </c>
      <c r="C535" s="137"/>
      <c r="D535" s="137"/>
    </row>
    <row r="536" ht="15" hidden="1" customHeight="1" spans="1:4">
      <c r="A536" s="134">
        <v>2070307</v>
      </c>
      <c r="B536" s="136" t="s">
        <v>479</v>
      </c>
      <c r="C536" s="137"/>
      <c r="D536" s="137"/>
    </row>
    <row r="537" ht="15" hidden="1" customHeight="1" spans="1:4">
      <c r="A537" s="134">
        <v>2070308</v>
      </c>
      <c r="B537" s="136" t="s">
        <v>480</v>
      </c>
      <c r="C537" s="137"/>
      <c r="D537" s="137"/>
    </row>
    <row r="538" ht="15" hidden="1" customHeight="1" spans="1:4">
      <c r="A538" s="134">
        <v>2070309</v>
      </c>
      <c r="B538" s="136" t="s">
        <v>481</v>
      </c>
      <c r="C538" s="137"/>
      <c r="D538" s="137"/>
    </row>
    <row r="539" ht="15" hidden="1" customHeight="1" spans="1:4">
      <c r="A539" s="134">
        <v>2070399</v>
      </c>
      <c r="B539" s="136" t="s">
        <v>482</v>
      </c>
      <c r="C539" s="137"/>
      <c r="D539" s="137"/>
    </row>
    <row r="540" ht="15" hidden="1" customHeight="1" spans="1:4">
      <c r="A540" s="134">
        <v>20706</v>
      </c>
      <c r="B540" s="101" t="s">
        <v>483</v>
      </c>
      <c r="C540" s="135">
        <v>0</v>
      </c>
      <c r="D540" s="135">
        <f>SUM(D541:D548)</f>
        <v>0</v>
      </c>
    </row>
    <row r="541" ht="15" hidden="1" customHeight="1" spans="1:4">
      <c r="A541" s="134">
        <v>2070601</v>
      </c>
      <c r="B541" s="136" t="s">
        <v>127</v>
      </c>
      <c r="C541" s="137"/>
      <c r="D541" s="137"/>
    </row>
    <row r="542" ht="15" hidden="1" customHeight="1" spans="1:4">
      <c r="A542" s="134">
        <v>2070602</v>
      </c>
      <c r="B542" s="136" t="s">
        <v>128</v>
      </c>
      <c r="C542" s="137"/>
      <c r="D542" s="137"/>
    </row>
    <row r="543" ht="15" hidden="1" customHeight="1" spans="1:4">
      <c r="A543" s="134">
        <v>2070603</v>
      </c>
      <c r="B543" s="136" t="s">
        <v>129</v>
      </c>
      <c r="C543" s="137"/>
      <c r="D543" s="137"/>
    </row>
    <row r="544" ht="15" hidden="1" customHeight="1" spans="1:4">
      <c r="A544" s="134">
        <v>2070604</v>
      </c>
      <c r="B544" s="136" t="s">
        <v>484</v>
      </c>
      <c r="C544" s="137"/>
      <c r="D544" s="137"/>
    </row>
    <row r="545" ht="15" hidden="1" customHeight="1" spans="1:4">
      <c r="A545" s="134">
        <v>2070605</v>
      </c>
      <c r="B545" s="136" t="s">
        <v>485</v>
      </c>
      <c r="C545" s="137"/>
      <c r="D545" s="137"/>
    </row>
    <row r="546" ht="15" hidden="1" customHeight="1" spans="1:4">
      <c r="A546" s="134">
        <v>2070606</v>
      </c>
      <c r="B546" s="136" t="s">
        <v>486</v>
      </c>
      <c r="C546" s="137"/>
      <c r="D546" s="137"/>
    </row>
    <row r="547" ht="15" hidden="1" customHeight="1" spans="1:4">
      <c r="A547" s="134">
        <v>2070607</v>
      </c>
      <c r="B547" s="136" t="s">
        <v>487</v>
      </c>
      <c r="C547" s="137"/>
      <c r="D547" s="137"/>
    </row>
    <row r="548" ht="15" hidden="1" customHeight="1" spans="1:4">
      <c r="A548" s="134">
        <v>2070699</v>
      </c>
      <c r="B548" s="136" t="s">
        <v>488</v>
      </c>
      <c r="C548" s="137"/>
      <c r="D548" s="137"/>
    </row>
    <row r="549" ht="15" hidden="1" customHeight="1" spans="1:4">
      <c r="A549" s="134">
        <v>20708</v>
      </c>
      <c r="B549" s="101" t="s">
        <v>489</v>
      </c>
      <c r="C549" s="135">
        <v>0</v>
      </c>
      <c r="D549" s="135">
        <f>SUM(D550:D556)</f>
        <v>0</v>
      </c>
    </row>
    <row r="550" ht="15" hidden="1" customHeight="1" spans="1:4">
      <c r="A550" s="134">
        <v>2070801</v>
      </c>
      <c r="B550" s="136" t="s">
        <v>127</v>
      </c>
      <c r="C550" s="137"/>
      <c r="D550" s="137"/>
    </row>
    <row r="551" ht="15" hidden="1" customHeight="1" spans="1:4">
      <c r="A551" s="134">
        <v>2070802</v>
      </c>
      <c r="B551" s="136" t="s">
        <v>128</v>
      </c>
      <c r="C551" s="137"/>
      <c r="D551" s="137"/>
    </row>
    <row r="552" ht="15" hidden="1" customHeight="1" spans="1:4">
      <c r="A552" s="134">
        <v>2070803</v>
      </c>
      <c r="B552" s="136" t="s">
        <v>129</v>
      </c>
      <c r="C552" s="137"/>
      <c r="D552" s="137"/>
    </row>
    <row r="553" ht="15" hidden="1" customHeight="1" spans="1:4">
      <c r="A553" s="134">
        <v>2070806</v>
      </c>
      <c r="B553" s="136" t="s">
        <v>490</v>
      </c>
      <c r="C553" s="137"/>
      <c r="D553" s="137"/>
    </row>
    <row r="554" ht="15" hidden="1" customHeight="1" spans="1:4">
      <c r="A554" s="134">
        <v>2070807</v>
      </c>
      <c r="B554" s="136" t="s">
        <v>491</v>
      </c>
      <c r="C554" s="137"/>
      <c r="D554" s="137"/>
    </row>
    <row r="555" ht="15" hidden="1" customHeight="1" spans="1:4">
      <c r="A555" s="134">
        <v>2070808</v>
      </c>
      <c r="B555" s="136" t="s">
        <v>492</v>
      </c>
      <c r="C555" s="137"/>
      <c r="D555" s="137"/>
    </row>
    <row r="556" ht="15" hidden="1" customHeight="1" spans="1:4">
      <c r="A556" s="134">
        <v>2070899</v>
      </c>
      <c r="B556" s="136" t="s">
        <v>493</v>
      </c>
      <c r="C556" s="137"/>
      <c r="D556" s="137"/>
    </row>
    <row r="557" ht="15" hidden="1" customHeight="1" spans="1:4">
      <c r="A557" s="134">
        <v>20799</v>
      </c>
      <c r="B557" s="101" t="s">
        <v>494</v>
      </c>
      <c r="C557" s="135">
        <v>0</v>
      </c>
      <c r="D557" s="135">
        <f>SUM(D558:D560)</f>
        <v>0</v>
      </c>
    </row>
    <row r="558" ht="15" hidden="1" customHeight="1" spans="1:4">
      <c r="A558" s="134">
        <v>2079902</v>
      </c>
      <c r="B558" s="136" t="s">
        <v>495</v>
      </c>
      <c r="C558" s="137"/>
      <c r="D558" s="137"/>
    </row>
    <row r="559" ht="15" hidden="1" customHeight="1" spans="1:4">
      <c r="A559" s="134">
        <v>2079903</v>
      </c>
      <c r="B559" s="136" t="s">
        <v>496</v>
      </c>
      <c r="C559" s="137"/>
      <c r="D559" s="137"/>
    </row>
    <row r="560" ht="15" hidden="1" customHeight="1" spans="1:4">
      <c r="A560" s="134">
        <v>2079999</v>
      </c>
      <c r="B560" s="136" t="s">
        <v>497</v>
      </c>
      <c r="C560" s="137"/>
      <c r="D560" s="137"/>
    </row>
    <row r="561" ht="15" customHeight="1" spans="1:4">
      <c r="A561" s="134">
        <v>208</v>
      </c>
      <c r="B561" s="101" t="s">
        <v>498</v>
      </c>
      <c r="C561" s="135">
        <f>C562+C591+C638+C656+C676</f>
        <v>456.58</v>
      </c>
      <c r="D561" s="135">
        <f>D562+D581+D589+D591+D600+D604+D614+D623+D630+D638+D647+D653+D656+D659+D662+D665+D668+D672+D676+D685+D688</f>
        <v>11.33</v>
      </c>
    </row>
    <row r="562" ht="15" customHeight="1" spans="1:4">
      <c r="A562" s="134">
        <v>20801</v>
      </c>
      <c r="B562" s="101" t="s">
        <v>499</v>
      </c>
      <c r="C562" s="135">
        <f>SUM(C563:C580)</f>
        <v>78.07</v>
      </c>
      <c r="D562" s="135">
        <f>SUM(D563:D580)</f>
        <v>0</v>
      </c>
    </row>
    <row r="563" ht="15" hidden="1" customHeight="1" spans="1:4">
      <c r="A563" s="134">
        <v>2080101</v>
      </c>
      <c r="B563" s="136" t="s">
        <v>127</v>
      </c>
      <c r="C563" s="137"/>
      <c r="D563" s="137"/>
    </row>
    <row r="564" ht="15" hidden="1" customHeight="1" spans="1:4">
      <c r="A564" s="134">
        <v>2080102</v>
      </c>
      <c r="B564" s="136" t="s">
        <v>128</v>
      </c>
      <c r="C564" s="137"/>
      <c r="D564" s="137"/>
    </row>
    <row r="565" ht="15" hidden="1" customHeight="1" spans="1:4">
      <c r="A565" s="134">
        <v>2080103</v>
      </c>
      <c r="B565" s="136" t="s">
        <v>129</v>
      </c>
      <c r="C565" s="137"/>
      <c r="D565" s="137"/>
    </row>
    <row r="566" ht="15" hidden="1" customHeight="1" spans="1:4">
      <c r="A566" s="134">
        <v>2080104</v>
      </c>
      <c r="B566" s="136" t="s">
        <v>500</v>
      </c>
      <c r="C566" s="137"/>
      <c r="D566" s="137"/>
    </row>
    <row r="567" ht="15" hidden="1" customHeight="1" spans="1:4">
      <c r="A567" s="134">
        <v>2080105</v>
      </c>
      <c r="B567" s="136" t="s">
        <v>501</v>
      </c>
      <c r="C567" s="137"/>
      <c r="D567" s="137"/>
    </row>
    <row r="568" ht="15" hidden="1" customHeight="1" spans="1:4">
      <c r="A568" s="134">
        <v>2080106</v>
      </c>
      <c r="B568" s="136" t="s">
        <v>502</v>
      </c>
      <c r="C568" s="137"/>
      <c r="D568" s="137"/>
    </row>
    <row r="569" ht="15" hidden="1" customHeight="1" spans="1:4">
      <c r="A569" s="134">
        <v>2080107</v>
      </c>
      <c r="B569" s="136" t="s">
        <v>503</v>
      </c>
      <c r="C569" s="137"/>
      <c r="D569" s="137"/>
    </row>
    <row r="570" ht="15" hidden="1" customHeight="1" spans="1:4">
      <c r="A570" s="134">
        <v>2080108</v>
      </c>
      <c r="B570" s="136" t="s">
        <v>167</v>
      </c>
      <c r="C570" s="137"/>
      <c r="D570" s="137"/>
    </row>
    <row r="571" ht="15" hidden="1" customHeight="1" spans="1:4">
      <c r="A571" s="134">
        <v>2080109</v>
      </c>
      <c r="B571" s="136" t="s">
        <v>504</v>
      </c>
      <c r="C571" s="137"/>
      <c r="D571" s="137"/>
    </row>
    <row r="572" ht="15" hidden="1" customHeight="1" spans="1:4">
      <c r="A572" s="134">
        <v>2080110</v>
      </c>
      <c r="B572" s="136" t="s">
        <v>505</v>
      </c>
      <c r="C572" s="137"/>
      <c r="D572" s="137"/>
    </row>
    <row r="573" ht="15" hidden="1" customHeight="1" spans="1:4">
      <c r="A573" s="134">
        <v>2080111</v>
      </c>
      <c r="B573" s="136" t="s">
        <v>506</v>
      </c>
      <c r="C573" s="137"/>
      <c r="D573" s="137"/>
    </row>
    <row r="574" ht="15" hidden="1" customHeight="1" spans="1:4">
      <c r="A574" s="134">
        <v>2080112</v>
      </c>
      <c r="B574" s="136" t="s">
        <v>507</v>
      </c>
      <c r="C574" s="137"/>
      <c r="D574" s="137"/>
    </row>
    <row r="575" ht="15" hidden="1" customHeight="1" spans="1:4">
      <c r="A575" s="134">
        <v>2080113</v>
      </c>
      <c r="B575" s="136" t="s">
        <v>508</v>
      </c>
      <c r="C575" s="137"/>
      <c r="D575" s="137"/>
    </row>
    <row r="576" ht="15" hidden="1" customHeight="1" spans="1:4">
      <c r="A576" s="134">
        <v>2080114</v>
      </c>
      <c r="B576" s="136" t="s">
        <v>509</v>
      </c>
      <c r="C576" s="137"/>
      <c r="D576" s="137"/>
    </row>
    <row r="577" ht="15" hidden="1" customHeight="1" spans="1:4">
      <c r="A577" s="134">
        <v>2080115</v>
      </c>
      <c r="B577" s="136" t="s">
        <v>510</v>
      </c>
      <c r="C577" s="137"/>
      <c r="D577" s="137"/>
    </row>
    <row r="578" ht="15" hidden="1" customHeight="1" spans="1:4">
      <c r="A578" s="134">
        <v>2080116</v>
      </c>
      <c r="B578" s="136" t="s">
        <v>511</v>
      </c>
      <c r="C578" s="137"/>
      <c r="D578" s="137"/>
    </row>
    <row r="579" ht="15" customHeight="1" spans="1:4">
      <c r="A579" s="134">
        <v>2080150</v>
      </c>
      <c r="B579" s="136" t="s">
        <v>136</v>
      </c>
      <c r="C579" s="137">
        <v>71.59</v>
      </c>
      <c r="D579" s="137"/>
    </row>
    <row r="580" ht="15" customHeight="1" spans="1:4">
      <c r="A580" s="134">
        <v>2080199</v>
      </c>
      <c r="B580" s="136" t="s">
        <v>512</v>
      </c>
      <c r="C580" s="137">
        <v>6.48</v>
      </c>
      <c r="D580" s="137"/>
    </row>
    <row r="581" ht="15" hidden="1" customHeight="1" spans="1:4">
      <c r="A581" s="134">
        <v>20802</v>
      </c>
      <c r="B581" s="101" t="s">
        <v>513</v>
      </c>
      <c r="C581" s="135">
        <v>0</v>
      </c>
      <c r="D581" s="135">
        <f>SUM(D582:D588)</f>
        <v>0</v>
      </c>
    </row>
    <row r="582" ht="15" hidden="1" customHeight="1" spans="1:4">
      <c r="A582" s="134">
        <v>2080201</v>
      </c>
      <c r="B582" s="136" t="s">
        <v>127</v>
      </c>
      <c r="C582" s="137"/>
      <c r="D582" s="137"/>
    </row>
    <row r="583" ht="15" hidden="1" customHeight="1" spans="1:4">
      <c r="A583" s="134">
        <v>2080202</v>
      </c>
      <c r="B583" s="136" t="s">
        <v>128</v>
      </c>
      <c r="C583" s="137"/>
      <c r="D583" s="137"/>
    </row>
    <row r="584" ht="15" hidden="1" customHeight="1" spans="1:4">
      <c r="A584" s="134">
        <v>2080203</v>
      </c>
      <c r="B584" s="136" t="s">
        <v>129</v>
      </c>
      <c r="C584" s="137"/>
      <c r="D584" s="137"/>
    </row>
    <row r="585" ht="15" hidden="1" customHeight="1" spans="1:4">
      <c r="A585" s="134">
        <v>2080206</v>
      </c>
      <c r="B585" s="136" t="s">
        <v>514</v>
      </c>
      <c r="C585" s="137"/>
      <c r="D585" s="137"/>
    </row>
    <row r="586" ht="15" hidden="1" customHeight="1" spans="1:4">
      <c r="A586" s="134">
        <v>2080207</v>
      </c>
      <c r="B586" s="136" t="s">
        <v>515</v>
      </c>
      <c r="C586" s="137"/>
      <c r="D586" s="137"/>
    </row>
    <row r="587" ht="15" hidden="1" customHeight="1" spans="1:4">
      <c r="A587" s="134">
        <v>2080208</v>
      </c>
      <c r="B587" s="136" t="s">
        <v>516</v>
      </c>
      <c r="C587" s="137"/>
      <c r="D587" s="137"/>
    </row>
    <row r="588" ht="15" hidden="1" customHeight="1" spans="1:4">
      <c r="A588" s="134">
        <v>2080299</v>
      </c>
      <c r="B588" s="136" t="s">
        <v>517</v>
      </c>
      <c r="C588" s="137"/>
      <c r="D588" s="137"/>
    </row>
    <row r="589" ht="15" hidden="1" customHeight="1" spans="1:4">
      <c r="A589" s="134">
        <v>20804</v>
      </c>
      <c r="B589" s="101" t="s">
        <v>518</v>
      </c>
      <c r="C589" s="135">
        <v>0</v>
      </c>
      <c r="D589" s="135">
        <f>D590</f>
        <v>0</v>
      </c>
    </row>
    <row r="590" ht="15" hidden="1" customHeight="1" spans="1:4">
      <c r="A590" s="134">
        <v>2080402</v>
      </c>
      <c r="B590" s="136" t="s">
        <v>519</v>
      </c>
      <c r="C590" s="137"/>
      <c r="D590" s="137"/>
    </row>
    <row r="591" ht="15" customHeight="1" spans="1:4">
      <c r="A591" s="134">
        <v>20805</v>
      </c>
      <c r="B591" s="101" t="s">
        <v>520</v>
      </c>
      <c r="C591" s="135">
        <f>SUM(C592:C599)</f>
        <v>306.75</v>
      </c>
      <c r="D591" s="135">
        <f>SUM(D592:D599)</f>
        <v>0</v>
      </c>
    </row>
    <row r="592" ht="15" hidden="1" customHeight="1" spans="1:4">
      <c r="A592" s="134">
        <v>2080501</v>
      </c>
      <c r="B592" s="136" t="s">
        <v>521</v>
      </c>
      <c r="C592" s="137"/>
      <c r="D592" s="137"/>
    </row>
    <row r="593" ht="15" hidden="1" customHeight="1" spans="1:4">
      <c r="A593" s="134">
        <v>2080502</v>
      </c>
      <c r="B593" s="136" t="s">
        <v>522</v>
      </c>
      <c r="C593" s="137"/>
      <c r="D593" s="137"/>
    </row>
    <row r="594" ht="15" hidden="1" customHeight="1" spans="1:4">
      <c r="A594" s="134">
        <v>2080503</v>
      </c>
      <c r="B594" s="136" t="s">
        <v>523</v>
      </c>
      <c r="C594" s="137"/>
      <c r="D594" s="137"/>
    </row>
    <row r="595" ht="15" customHeight="1" spans="1:4">
      <c r="A595" s="134">
        <v>2080505</v>
      </c>
      <c r="B595" s="136" t="s">
        <v>524</v>
      </c>
      <c r="C595" s="137">
        <v>110.86</v>
      </c>
      <c r="D595" s="137"/>
    </row>
    <row r="596" ht="15" customHeight="1" spans="1:4">
      <c r="A596" s="134">
        <v>2080506</v>
      </c>
      <c r="B596" s="136" t="s">
        <v>525</v>
      </c>
      <c r="C596" s="137">
        <v>55.46</v>
      </c>
      <c r="D596" s="137"/>
    </row>
    <row r="597" ht="15" hidden="1" customHeight="1" spans="1:4">
      <c r="A597" s="134">
        <v>2080507</v>
      </c>
      <c r="B597" s="136" t="s">
        <v>526</v>
      </c>
      <c r="C597" s="137"/>
      <c r="D597" s="137"/>
    </row>
    <row r="598" ht="15" hidden="1" customHeight="1" spans="1:4">
      <c r="A598" s="134">
        <v>2080508</v>
      </c>
      <c r="B598" s="136" t="s">
        <v>527</v>
      </c>
      <c r="C598" s="137"/>
      <c r="D598" s="137"/>
    </row>
    <row r="599" ht="15" customHeight="1" spans="1:4">
      <c r="A599" s="134">
        <v>2080599</v>
      </c>
      <c r="B599" s="136" t="s">
        <v>528</v>
      </c>
      <c r="C599" s="137">
        <v>140.43</v>
      </c>
      <c r="D599" s="137"/>
    </row>
    <row r="600" ht="15" hidden="1" customHeight="1" spans="1:4">
      <c r="A600" s="134">
        <v>20806</v>
      </c>
      <c r="B600" s="101" t="s">
        <v>529</v>
      </c>
      <c r="C600" s="135">
        <v>0</v>
      </c>
      <c r="D600" s="135">
        <f>SUM(D601:D603)</f>
        <v>0</v>
      </c>
    </row>
    <row r="601" ht="15" hidden="1" customHeight="1" spans="1:4">
      <c r="A601" s="134">
        <v>2080601</v>
      </c>
      <c r="B601" s="136" t="s">
        <v>530</v>
      </c>
      <c r="C601" s="137"/>
      <c r="D601" s="137"/>
    </row>
    <row r="602" ht="15" hidden="1" customHeight="1" spans="1:4">
      <c r="A602" s="134">
        <v>2080602</v>
      </c>
      <c r="B602" s="136" t="s">
        <v>531</v>
      </c>
      <c r="C602" s="137"/>
      <c r="D602" s="137"/>
    </row>
    <row r="603" ht="15" hidden="1" customHeight="1" spans="1:4">
      <c r="A603" s="134">
        <v>2080699</v>
      </c>
      <c r="B603" s="136" t="s">
        <v>532</v>
      </c>
      <c r="C603" s="137"/>
      <c r="D603" s="137"/>
    </row>
    <row r="604" ht="15" hidden="1" customHeight="1" spans="1:4">
      <c r="A604" s="134">
        <v>20807</v>
      </c>
      <c r="B604" s="101" t="s">
        <v>533</v>
      </c>
      <c r="C604" s="135">
        <v>0</v>
      </c>
      <c r="D604" s="135">
        <f>SUM(D605:D613)</f>
        <v>0</v>
      </c>
    </row>
    <row r="605" ht="15" hidden="1" customHeight="1" spans="1:4">
      <c r="A605" s="134">
        <v>2080701</v>
      </c>
      <c r="B605" s="136" t="s">
        <v>534</v>
      </c>
      <c r="C605" s="137"/>
      <c r="D605" s="137"/>
    </row>
    <row r="606" ht="15" hidden="1" customHeight="1" spans="1:4">
      <c r="A606" s="134">
        <v>2080702</v>
      </c>
      <c r="B606" s="136" t="s">
        <v>535</v>
      </c>
      <c r="C606" s="137"/>
      <c r="D606" s="137"/>
    </row>
    <row r="607" ht="15" hidden="1" customHeight="1" spans="1:4">
      <c r="A607" s="134">
        <v>2080704</v>
      </c>
      <c r="B607" s="136" t="s">
        <v>536</v>
      </c>
      <c r="C607" s="137"/>
      <c r="D607" s="137"/>
    </row>
    <row r="608" ht="15" hidden="1" customHeight="1" spans="1:4">
      <c r="A608" s="134">
        <v>2080705</v>
      </c>
      <c r="B608" s="136" t="s">
        <v>537</v>
      </c>
      <c r="C608" s="137"/>
      <c r="D608" s="137"/>
    </row>
    <row r="609" ht="15" hidden="1" customHeight="1" spans="1:4">
      <c r="A609" s="134">
        <v>2080709</v>
      </c>
      <c r="B609" s="136" t="s">
        <v>538</v>
      </c>
      <c r="C609" s="137"/>
      <c r="D609" s="137"/>
    </row>
    <row r="610" ht="15" hidden="1" customHeight="1" spans="1:4">
      <c r="A610" s="134">
        <v>2080711</v>
      </c>
      <c r="B610" s="136" t="s">
        <v>539</v>
      </c>
      <c r="C610" s="137"/>
      <c r="D610" s="137"/>
    </row>
    <row r="611" ht="15" hidden="1" customHeight="1" spans="1:4">
      <c r="A611" s="134">
        <v>2080712</v>
      </c>
      <c r="B611" s="136" t="s">
        <v>540</v>
      </c>
      <c r="C611" s="137"/>
      <c r="D611" s="137"/>
    </row>
    <row r="612" ht="15" hidden="1" customHeight="1" spans="1:4">
      <c r="A612" s="134">
        <v>2080713</v>
      </c>
      <c r="B612" s="136" t="s">
        <v>541</v>
      </c>
      <c r="C612" s="137"/>
      <c r="D612" s="137"/>
    </row>
    <row r="613" ht="15" hidden="1" customHeight="1" spans="1:4">
      <c r="A613" s="134">
        <v>2080799</v>
      </c>
      <c r="B613" s="136" t="s">
        <v>542</v>
      </c>
      <c r="C613" s="137"/>
      <c r="D613" s="137"/>
    </row>
    <row r="614" ht="15" hidden="1" customHeight="1" spans="1:4">
      <c r="A614" s="134">
        <v>20808</v>
      </c>
      <c r="B614" s="101" t="s">
        <v>543</v>
      </c>
      <c r="C614" s="135">
        <v>0</v>
      </c>
      <c r="D614" s="135">
        <f>SUM(D615:D622)</f>
        <v>0</v>
      </c>
    </row>
    <row r="615" ht="15" hidden="1" customHeight="1" spans="1:4">
      <c r="A615" s="134">
        <v>2080801</v>
      </c>
      <c r="B615" s="136" t="s">
        <v>544</v>
      </c>
      <c r="C615" s="137"/>
      <c r="D615" s="137"/>
    </row>
    <row r="616" ht="15" hidden="1" customHeight="1" spans="1:4">
      <c r="A616" s="134">
        <v>2080802</v>
      </c>
      <c r="B616" s="136" t="s">
        <v>545</v>
      </c>
      <c r="C616" s="137"/>
      <c r="D616" s="137"/>
    </row>
    <row r="617" ht="15" hidden="1" customHeight="1" spans="1:4">
      <c r="A617" s="134">
        <v>2080803</v>
      </c>
      <c r="B617" s="136" t="s">
        <v>546</v>
      </c>
      <c r="C617" s="137"/>
      <c r="D617" s="137"/>
    </row>
    <row r="618" ht="15" hidden="1" customHeight="1" spans="1:4">
      <c r="A618" s="134">
        <v>2080805</v>
      </c>
      <c r="B618" s="136" t="s">
        <v>547</v>
      </c>
      <c r="C618" s="137"/>
      <c r="D618" s="137"/>
    </row>
    <row r="619" ht="15" hidden="1" customHeight="1" spans="1:4">
      <c r="A619" s="134">
        <v>2080806</v>
      </c>
      <c r="B619" s="136" t="s">
        <v>548</v>
      </c>
      <c r="C619" s="137"/>
      <c r="D619" s="137"/>
    </row>
    <row r="620" ht="15" hidden="1" customHeight="1" spans="1:4">
      <c r="A620" s="134">
        <v>2080807</v>
      </c>
      <c r="B620" s="136" t="s">
        <v>549</v>
      </c>
      <c r="C620" s="137"/>
      <c r="D620" s="137"/>
    </row>
    <row r="621" ht="15" hidden="1" customHeight="1" spans="1:4">
      <c r="A621" s="134">
        <v>2080808</v>
      </c>
      <c r="B621" s="136" t="s">
        <v>550</v>
      </c>
      <c r="C621" s="137"/>
      <c r="D621" s="137"/>
    </row>
    <row r="622" ht="15" hidden="1" customHeight="1" spans="1:4">
      <c r="A622" s="134">
        <v>2080899</v>
      </c>
      <c r="B622" s="136" t="s">
        <v>551</v>
      </c>
      <c r="C622" s="137"/>
      <c r="D622" s="137"/>
    </row>
    <row r="623" ht="15" hidden="1" customHeight="1" spans="1:4">
      <c r="A623" s="134">
        <v>20809</v>
      </c>
      <c r="B623" s="101" t="s">
        <v>552</v>
      </c>
      <c r="C623" s="135">
        <v>0</v>
      </c>
      <c r="D623" s="135">
        <f>SUM(D624:D629)</f>
        <v>0</v>
      </c>
    </row>
    <row r="624" ht="15" hidden="1" customHeight="1" spans="1:4">
      <c r="A624" s="134">
        <v>2080901</v>
      </c>
      <c r="B624" s="136" t="s">
        <v>553</v>
      </c>
      <c r="C624" s="137"/>
      <c r="D624" s="137"/>
    </row>
    <row r="625" ht="15" hidden="1" customHeight="1" spans="1:4">
      <c r="A625" s="134">
        <v>2080902</v>
      </c>
      <c r="B625" s="136" t="s">
        <v>554</v>
      </c>
      <c r="C625" s="137"/>
      <c r="D625" s="137"/>
    </row>
    <row r="626" ht="15" hidden="1" customHeight="1" spans="1:4">
      <c r="A626" s="134">
        <v>2080903</v>
      </c>
      <c r="B626" s="136" t="s">
        <v>555</v>
      </c>
      <c r="C626" s="137"/>
      <c r="D626" s="137"/>
    </row>
    <row r="627" ht="15" hidden="1" customHeight="1" spans="1:4">
      <c r="A627" s="134">
        <v>2080904</v>
      </c>
      <c r="B627" s="136" t="s">
        <v>556</v>
      </c>
      <c r="C627" s="137"/>
      <c r="D627" s="137"/>
    </row>
    <row r="628" ht="15" hidden="1" customHeight="1" spans="1:4">
      <c r="A628" s="134">
        <v>2080905</v>
      </c>
      <c r="B628" s="136" t="s">
        <v>557</v>
      </c>
      <c r="C628" s="137"/>
      <c r="D628" s="137"/>
    </row>
    <row r="629" ht="15" hidden="1" customHeight="1" spans="1:4">
      <c r="A629" s="134">
        <v>2080999</v>
      </c>
      <c r="B629" s="136" t="s">
        <v>558</v>
      </c>
      <c r="C629" s="137"/>
      <c r="D629" s="137"/>
    </row>
    <row r="630" ht="15" hidden="1" customHeight="1" spans="1:4">
      <c r="A630" s="134">
        <v>20810</v>
      </c>
      <c r="B630" s="101" t="s">
        <v>559</v>
      </c>
      <c r="C630" s="135">
        <v>0</v>
      </c>
      <c r="D630" s="135">
        <f>SUM(D631:D637)</f>
        <v>0</v>
      </c>
    </row>
    <row r="631" ht="15" hidden="1" customHeight="1" spans="1:4">
      <c r="A631" s="134">
        <v>2081001</v>
      </c>
      <c r="B631" s="136" t="s">
        <v>560</v>
      </c>
      <c r="C631" s="137"/>
      <c r="D631" s="137"/>
    </row>
    <row r="632" ht="15" hidden="1" customHeight="1" spans="1:4">
      <c r="A632" s="134">
        <v>2081002</v>
      </c>
      <c r="B632" s="136" t="s">
        <v>561</v>
      </c>
      <c r="C632" s="137"/>
      <c r="D632" s="137"/>
    </row>
    <row r="633" ht="15" hidden="1" customHeight="1" spans="1:4">
      <c r="A633" s="134">
        <v>2081003</v>
      </c>
      <c r="B633" s="136" t="s">
        <v>562</v>
      </c>
      <c r="C633" s="137"/>
      <c r="D633" s="137"/>
    </row>
    <row r="634" ht="15" hidden="1" customHeight="1" spans="1:4">
      <c r="A634" s="134">
        <v>2081004</v>
      </c>
      <c r="B634" s="136" t="s">
        <v>563</v>
      </c>
      <c r="C634" s="137"/>
      <c r="D634" s="137"/>
    </row>
    <row r="635" ht="15" hidden="1" customHeight="1" spans="1:4">
      <c r="A635" s="134">
        <v>2081005</v>
      </c>
      <c r="B635" s="136" t="s">
        <v>564</v>
      </c>
      <c r="C635" s="137"/>
      <c r="D635" s="137"/>
    </row>
    <row r="636" ht="15" hidden="1" customHeight="1" spans="1:4">
      <c r="A636" s="134">
        <v>2081006</v>
      </c>
      <c r="B636" s="136" t="s">
        <v>565</v>
      </c>
      <c r="C636" s="137"/>
      <c r="D636" s="137"/>
    </row>
    <row r="637" ht="15" hidden="1" customHeight="1" spans="1:4">
      <c r="A637" s="134">
        <v>2081099</v>
      </c>
      <c r="B637" s="136" t="s">
        <v>566</v>
      </c>
      <c r="C637" s="137"/>
      <c r="D637" s="137"/>
    </row>
    <row r="638" ht="15" customHeight="1" spans="1:4">
      <c r="A638" s="134">
        <v>20811</v>
      </c>
      <c r="B638" s="101" t="s">
        <v>567</v>
      </c>
      <c r="C638" s="135">
        <f>SUM(C639:C646)</f>
        <v>6.49</v>
      </c>
      <c r="D638" s="135">
        <f>SUM(D639:D646)</f>
        <v>0</v>
      </c>
    </row>
    <row r="639" ht="15" hidden="1" customHeight="1" spans="1:4">
      <c r="A639" s="134">
        <v>2081101</v>
      </c>
      <c r="B639" s="136" t="s">
        <v>127</v>
      </c>
      <c r="C639" s="137"/>
      <c r="D639" s="137"/>
    </row>
    <row r="640" ht="15" hidden="1" customHeight="1" spans="1:4">
      <c r="A640" s="134">
        <v>2081102</v>
      </c>
      <c r="B640" s="136" t="s">
        <v>128</v>
      </c>
      <c r="C640" s="137"/>
      <c r="D640" s="137"/>
    </row>
    <row r="641" ht="15" hidden="1" customHeight="1" spans="1:4">
      <c r="A641" s="134">
        <v>2081103</v>
      </c>
      <c r="B641" s="136" t="s">
        <v>129</v>
      </c>
      <c r="C641" s="137"/>
      <c r="D641" s="137"/>
    </row>
    <row r="642" ht="15" hidden="1" customHeight="1" spans="1:4">
      <c r="A642" s="134">
        <v>2081104</v>
      </c>
      <c r="B642" s="136" t="s">
        <v>568</v>
      </c>
      <c r="C642" s="137"/>
      <c r="D642" s="137"/>
    </row>
    <row r="643" ht="15" hidden="1" customHeight="1" spans="1:4">
      <c r="A643" s="134">
        <v>2081105</v>
      </c>
      <c r="B643" s="136" t="s">
        <v>569</v>
      </c>
      <c r="C643" s="137"/>
      <c r="D643" s="137"/>
    </row>
    <row r="644" ht="15" hidden="1" customHeight="1" spans="1:4">
      <c r="A644" s="134">
        <v>2081106</v>
      </c>
      <c r="B644" s="136" t="s">
        <v>570</v>
      </c>
      <c r="C644" s="137"/>
      <c r="D644" s="137"/>
    </row>
    <row r="645" ht="15" hidden="1" customHeight="1" spans="1:4">
      <c r="A645" s="134">
        <v>2081107</v>
      </c>
      <c r="B645" s="136" t="s">
        <v>571</v>
      </c>
      <c r="C645" s="137"/>
      <c r="D645" s="137"/>
    </row>
    <row r="646" ht="15" customHeight="1" spans="1:4">
      <c r="A646" s="134">
        <v>2081199</v>
      </c>
      <c r="B646" s="136" t="s">
        <v>572</v>
      </c>
      <c r="C646" s="137">
        <v>6.49</v>
      </c>
      <c r="D646" s="137"/>
    </row>
    <row r="647" ht="15" hidden="1" customHeight="1" spans="1:4">
      <c r="A647" s="134">
        <v>20816</v>
      </c>
      <c r="B647" s="101" t="s">
        <v>573</v>
      </c>
      <c r="C647" s="135">
        <v>0</v>
      </c>
      <c r="D647" s="135">
        <f>SUM(D648:D652)</f>
        <v>0</v>
      </c>
    </row>
    <row r="648" ht="15" hidden="1" customHeight="1" spans="1:4">
      <c r="A648" s="134">
        <v>2081601</v>
      </c>
      <c r="B648" s="136" t="s">
        <v>127</v>
      </c>
      <c r="C648" s="137"/>
      <c r="D648" s="137"/>
    </row>
    <row r="649" ht="15" hidden="1" customHeight="1" spans="1:4">
      <c r="A649" s="134">
        <v>2081602</v>
      </c>
      <c r="B649" s="136" t="s">
        <v>128</v>
      </c>
      <c r="C649" s="137"/>
      <c r="D649" s="137"/>
    </row>
    <row r="650" ht="15" hidden="1" customHeight="1" spans="1:4">
      <c r="A650" s="134">
        <v>2081603</v>
      </c>
      <c r="B650" s="136" t="s">
        <v>129</v>
      </c>
      <c r="C650" s="137"/>
      <c r="D650" s="137"/>
    </row>
    <row r="651" ht="15" hidden="1" customHeight="1" spans="1:4">
      <c r="A651" s="134">
        <v>2081650</v>
      </c>
      <c r="B651" s="136" t="s">
        <v>136</v>
      </c>
      <c r="C651" s="137"/>
      <c r="D651" s="137"/>
    </row>
    <row r="652" ht="15" hidden="1" customHeight="1" spans="1:4">
      <c r="A652" s="134">
        <v>2081699</v>
      </c>
      <c r="B652" s="136" t="s">
        <v>574</v>
      </c>
      <c r="C652" s="137"/>
      <c r="D652" s="137"/>
    </row>
    <row r="653" ht="15" hidden="1" customHeight="1" spans="1:4">
      <c r="A653" s="134">
        <v>20819</v>
      </c>
      <c r="B653" s="101" t="s">
        <v>575</v>
      </c>
      <c r="C653" s="135">
        <v>0</v>
      </c>
      <c r="D653" s="135">
        <f>SUM(D654:D655)</f>
        <v>0</v>
      </c>
    </row>
    <row r="654" ht="15" hidden="1" customHeight="1" spans="1:4">
      <c r="A654" s="134">
        <v>2081901</v>
      </c>
      <c r="B654" s="136" t="s">
        <v>576</v>
      </c>
      <c r="C654" s="137"/>
      <c r="D654" s="137"/>
    </row>
    <row r="655" ht="15" hidden="1" customHeight="1" spans="1:4">
      <c r="A655" s="134">
        <v>2081902</v>
      </c>
      <c r="B655" s="136" t="s">
        <v>577</v>
      </c>
      <c r="C655" s="137"/>
      <c r="D655" s="137"/>
    </row>
    <row r="656" ht="15" customHeight="1" spans="1:4">
      <c r="A656" s="134">
        <v>20820</v>
      </c>
      <c r="B656" s="101" t="s">
        <v>578</v>
      </c>
      <c r="C656" s="135">
        <f>SUM(C657:C658)</f>
        <v>11.33</v>
      </c>
      <c r="D656" s="135">
        <f>SUM(D657:D658)</f>
        <v>11.33</v>
      </c>
    </row>
    <row r="657" ht="15" customHeight="1" spans="1:4">
      <c r="A657" s="134">
        <v>2082001</v>
      </c>
      <c r="B657" s="136" t="s">
        <v>579</v>
      </c>
      <c r="C657" s="137">
        <v>11.33</v>
      </c>
      <c r="D657" s="137">
        <v>11.33</v>
      </c>
    </row>
    <row r="658" ht="15" hidden="1" customHeight="1" spans="1:4">
      <c r="A658" s="134">
        <v>2082002</v>
      </c>
      <c r="B658" s="136" t="s">
        <v>580</v>
      </c>
      <c r="C658" s="137"/>
      <c r="D658" s="137"/>
    </row>
    <row r="659" ht="15" hidden="1" customHeight="1" spans="1:4">
      <c r="A659" s="134">
        <v>20821</v>
      </c>
      <c r="B659" s="101" t="s">
        <v>581</v>
      </c>
      <c r="C659" s="135">
        <v>0</v>
      </c>
      <c r="D659" s="135">
        <f>SUM(D660:D661)</f>
        <v>0</v>
      </c>
    </row>
    <row r="660" ht="15" hidden="1" customHeight="1" spans="1:4">
      <c r="A660" s="134">
        <v>2082101</v>
      </c>
      <c r="B660" s="136" t="s">
        <v>582</v>
      </c>
      <c r="C660" s="137"/>
      <c r="D660" s="137"/>
    </row>
    <row r="661" ht="15" hidden="1" customHeight="1" spans="1:4">
      <c r="A661" s="134">
        <v>2082102</v>
      </c>
      <c r="B661" s="136" t="s">
        <v>583</v>
      </c>
      <c r="C661" s="137"/>
      <c r="D661" s="137"/>
    </row>
    <row r="662" ht="15" hidden="1" customHeight="1" spans="1:4">
      <c r="A662" s="134">
        <v>20824</v>
      </c>
      <c r="B662" s="101" t="s">
        <v>584</v>
      </c>
      <c r="C662" s="135">
        <v>0</v>
      </c>
      <c r="D662" s="135">
        <f>SUM(D663:D664)</f>
        <v>0</v>
      </c>
    </row>
    <row r="663" ht="15" hidden="1" customHeight="1" spans="1:4">
      <c r="A663" s="134">
        <v>2082401</v>
      </c>
      <c r="B663" s="136" t="s">
        <v>585</v>
      </c>
      <c r="C663" s="137"/>
      <c r="D663" s="137"/>
    </row>
    <row r="664" ht="15" hidden="1" customHeight="1" spans="1:4">
      <c r="A664" s="134">
        <v>2082402</v>
      </c>
      <c r="B664" s="136" t="s">
        <v>586</v>
      </c>
      <c r="C664" s="137"/>
      <c r="D664" s="137"/>
    </row>
    <row r="665" ht="15" hidden="1" customHeight="1" spans="1:4">
      <c r="A665" s="134">
        <v>20825</v>
      </c>
      <c r="B665" s="101" t="s">
        <v>587</v>
      </c>
      <c r="C665" s="135">
        <v>0</v>
      </c>
      <c r="D665" s="135">
        <f>SUM(D666:D667)</f>
        <v>0</v>
      </c>
    </row>
    <row r="666" ht="15" hidden="1" customHeight="1" spans="1:4">
      <c r="A666" s="134">
        <v>2082501</v>
      </c>
      <c r="B666" s="136" t="s">
        <v>588</v>
      </c>
      <c r="C666" s="137"/>
      <c r="D666" s="137"/>
    </row>
    <row r="667" ht="15" hidden="1" customHeight="1" spans="1:4">
      <c r="A667" s="134">
        <v>2082502</v>
      </c>
      <c r="B667" s="136" t="s">
        <v>589</v>
      </c>
      <c r="C667" s="137"/>
      <c r="D667" s="137"/>
    </row>
    <row r="668" ht="15" hidden="1" customHeight="1" spans="1:4">
      <c r="A668" s="134">
        <v>20826</v>
      </c>
      <c r="B668" s="101" t="s">
        <v>590</v>
      </c>
      <c r="C668" s="135">
        <v>0</v>
      </c>
      <c r="D668" s="135">
        <f>SUM(D669:D671)</f>
        <v>0</v>
      </c>
    </row>
    <row r="669" ht="15" hidden="1" customHeight="1" spans="1:4">
      <c r="A669" s="134">
        <v>2082601</v>
      </c>
      <c r="B669" s="136" t="s">
        <v>591</v>
      </c>
      <c r="C669" s="137"/>
      <c r="D669" s="137"/>
    </row>
    <row r="670" ht="15" hidden="1" customHeight="1" spans="1:4">
      <c r="A670" s="134">
        <v>2082602</v>
      </c>
      <c r="B670" s="136" t="s">
        <v>592</v>
      </c>
      <c r="C670" s="137"/>
      <c r="D670" s="137"/>
    </row>
    <row r="671" ht="15" hidden="1" customHeight="1" spans="1:4">
      <c r="A671" s="134">
        <v>2082699</v>
      </c>
      <c r="B671" s="136" t="s">
        <v>593</v>
      </c>
      <c r="C671" s="137"/>
      <c r="D671" s="137"/>
    </row>
    <row r="672" ht="15" hidden="1" customHeight="1" spans="1:4">
      <c r="A672" s="134">
        <v>20827</v>
      </c>
      <c r="B672" s="101" t="s">
        <v>594</v>
      </c>
      <c r="C672" s="135">
        <v>0</v>
      </c>
      <c r="D672" s="135">
        <f>SUM(D673:D675)</f>
        <v>0</v>
      </c>
    </row>
    <row r="673" ht="15" hidden="1" customHeight="1" spans="1:4">
      <c r="A673" s="134">
        <v>2082701</v>
      </c>
      <c r="B673" s="136" t="s">
        <v>595</v>
      </c>
      <c r="C673" s="137"/>
      <c r="D673" s="137"/>
    </row>
    <row r="674" ht="15" hidden="1" customHeight="1" spans="1:4">
      <c r="A674" s="134">
        <v>2082702</v>
      </c>
      <c r="B674" s="136" t="s">
        <v>596</v>
      </c>
      <c r="C674" s="137"/>
      <c r="D674" s="137"/>
    </row>
    <row r="675" ht="15" hidden="1" customHeight="1" spans="1:4">
      <c r="A675" s="134">
        <v>2082799</v>
      </c>
      <c r="B675" s="136" t="s">
        <v>597</v>
      </c>
      <c r="C675" s="137"/>
      <c r="D675" s="137"/>
    </row>
    <row r="676" ht="15" customHeight="1" spans="1:4">
      <c r="A676" s="134">
        <v>20828</v>
      </c>
      <c r="B676" s="101" t="s">
        <v>598</v>
      </c>
      <c r="C676" s="135">
        <f>SUM(C677:C684)</f>
        <v>53.94</v>
      </c>
      <c r="D676" s="135">
        <f>SUM(D677:D684)</f>
        <v>0</v>
      </c>
    </row>
    <row r="677" ht="15" hidden="1" customHeight="1" spans="1:4">
      <c r="A677" s="134">
        <v>2082801</v>
      </c>
      <c r="B677" s="136" t="s">
        <v>127</v>
      </c>
      <c r="C677" s="137"/>
      <c r="D677" s="137"/>
    </row>
    <row r="678" ht="15" hidden="1" customHeight="1" spans="1:4">
      <c r="A678" s="134">
        <v>2082802</v>
      </c>
      <c r="B678" s="136" t="s">
        <v>128</v>
      </c>
      <c r="C678" s="137"/>
      <c r="D678" s="137"/>
    </row>
    <row r="679" ht="15" hidden="1" customHeight="1" spans="1:4">
      <c r="A679" s="134">
        <v>2082803</v>
      </c>
      <c r="B679" s="136" t="s">
        <v>129</v>
      </c>
      <c r="C679" s="137"/>
      <c r="D679" s="137"/>
    </row>
    <row r="680" ht="15" hidden="1" customHeight="1" spans="1:4">
      <c r="A680" s="134">
        <v>2082804</v>
      </c>
      <c r="B680" s="136" t="s">
        <v>599</v>
      </c>
      <c r="C680" s="137"/>
      <c r="D680" s="137"/>
    </row>
    <row r="681" ht="15" hidden="1" customHeight="1" spans="1:4">
      <c r="A681" s="134">
        <v>2082805</v>
      </c>
      <c r="B681" s="136" t="s">
        <v>600</v>
      </c>
      <c r="C681" s="137"/>
      <c r="D681" s="137"/>
    </row>
    <row r="682" ht="15" hidden="1" customHeight="1" spans="1:4">
      <c r="A682" s="134">
        <v>2082806</v>
      </c>
      <c r="B682" s="136" t="s">
        <v>167</v>
      </c>
      <c r="C682" s="137"/>
      <c r="D682" s="137"/>
    </row>
    <row r="683" ht="15" customHeight="1" spans="1:4">
      <c r="A683" s="134">
        <v>2082850</v>
      </c>
      <c r="B683" s="136" t="s">
        <v>136</v>
      </c>
      <c r="C683" s="137">
        <v>45.81</v>
      </c>
      <c r="D683" s="137"/>
    </row>
    <row r="684" ht="15" customHeight="1" spans="1:4">
      <c r="A684" s="134">
        <v>2082899</v>
      </c>
      <c r="B684" s="136" t="s">
        <v>601</v>
      </c>
      <c r="C684" s="137">
        <v>8.13</v>
      </c>
      <c r="D684" s="137"/>
    </row>
    <row r="685" ht="15" hidden="1" customHeight="1" spans="1:4">
      <c r="A685" s="134">
        <v>20830</v>
      </c>
      <c r="B685" s="101" t="s">
        <v>602</v>
      </c>
      <c r="C685" s="135">
        <v>0</v>
      </c>
      <c r="D685" s="135">
        <f>SUM(D686:D687)</f>
        <v>0</v>
      </c>
    </row>
    <row r="686" ht="15" hidden="1" customHeight="1" spans="1:4">
      <c r="A686" s="134">
        <v>2083001</v>
      </c>
      <c r="B686" s="136" t="s">
        <v>603</v>
      </c>
      <c r="C686" s="137"/>
      <c r="D686" s="137"/>
    </row>
    <row r="687" ht="15" hidden="1" customHeight="1" spans="1:4">
      <c r="A687" s="134">
        <v>2083099</v>
      </c>
      <c r="B687" s="136" t="s">
        <v>604</v>
      </c>
      <c r="C687" s="137"/>
      <c r="D687" s="137"/>
    </row>
    <row r="688" ht="15" hidden="1" customHeight="1" spans="1:4">
      <c r="A688" s="134">
        <v>20899</v>
      </c>
      <c r="B688" s="101" t="s">
        <v>605</v>
      </c>
      <c r="C688" s="135">
        <v>0</v>
      </c>
      <c r="D688" s="135">
        <f>D689</f>
        <v>0</v>
      </c>
    </row>
    <row r="689" ht="15" hidden="1" customHeight="1" spans="1:4">
      <c r="A689" s="134">
        <v>2089999</v>
      </c>
      <c r="B689" s="136" t="s">
        <v>606</v>
      </c>
      <c r="C689" s="137"/>
      <c r="D689" s="137"/>
    </row>
    <row r="690" ht="15" customHeight="1" spans="1:4">
      <c r="A690" s="134">
        <v>210</v>
      </c>
      <c r="B690" s="101" t="s">
        <v>607</v>
      </c>
      <c r="C690" s="135">
        <f>C731+C747</f>
        <v>80.92</v>
      </c>
      <c r="D690" s="135">
        <f>D691+D696+D711+D715+D727+D731+D736+D740+D744+D747+D756+D758+D764+D769</f>
        <v>7.28</v>
      </c>
    </row>
    <row r="691" ht="15" hidden="1" customHeight="1" spans="1:4">
      <c r="A691" s="134">
        <v>21001</v>
      </c>
      <c r="B691" s="101" t="s">
        <v>608</v>
      </c>
      <c r="C691" s="135">
        <v>0</v>
      </c>
      <c r="D691" s="135">
        <f>SUM(D692:D695)</f>
        <v>0</v>
      </c>
    </row>
    <row r="692" ht="15" hidden="1" customHeight="1" spans="1:4">
      <c r="A692" s="134">
        <v>2100101</v>
      </c>
      <c r="B692" s="136" t="s">
        <v>127</v>
      </c>
      <c r="C692" s="137"/>
      <c r="D692" s="137"/>
    </row>
    <row r="693" ht="15" hidden="1" customHeight="1" spans="1:4">
      <c r="A693" s="134">
        <v>2100102</v>
      </c>
      <c r="B693" s="136" t="s">
        <v>128</v>
      </c>
      <c r="C693" s="137"/>
      <c r="D693" s="137"/>
    </row>
    <row r="694" ht="15" hidden="1" customHeight="1" spans="1:4">
      <c r="A694" s="134">
        <v>2100103</v>
      </c>
      <c r="B694" s="136" t="s">
        <v>129</v>
      </c>
      <c r="C694" s="137"/>
      <c r="D694" s="137"/>
    </row>
    <row r="695" ht="15" hidden="1" customHeight="1" spans="1:4">
      <c r="A695" s="134">
        <v>2100199</v>
      </c>
      <c r="B695" s="136" t="s">
        <v>609</v>
      </c>
      <c r="C695" s="137"/>
      <c r="D695" s="137"/>
    </row>
    <row r="696" ht="15" hidden="1" customHeight="1" spans="1:4">
      <c r="A696" s="134">
        <v>21002</v>
      </c>
      <c r="B696" s="101" t="s">
        <v>610</v>
      </c>
      <c r="C696" s="135">
        <v>0</v>
      </c>
      <c r="D696" s="135">
        <f>SUM(D697:D710)</f>
        <v>0</v>
      </c>
    </row>
    <row r="697" ht="15" hidden="1" customHeight="1" spans="1:4">
      <c r="A697" s="134">
        <v>2100201</v>
      </c>
      <c r="B697" s="136" t="s">
        <v>611</v>
      </c>
      <c r="C697" s="137"/>
      <c r="D697" s="137"/>
    </row>
    <row r="698" ht="15" hidden="1" customHeight="1" spans="1:4">
      <c r="A698" s="134">
        <v>2100202</v>
      </c>
      <c r="B698" s="136" t="s">
        <v>612</v>
      </c>
      <c r="C698" s="137"/>
      <c r="D698" s="137"/>
    </row>
    <row r="699" ht="15" hidden="1" customHeight="1" spans="1:4">
      <c r="A699" s="134">
        <v>2100203</v>
      </c>
      <c r="B699" s="136" t="s">
        <v>613</v>
      </c>
      <c r="C699" s="137"/>
      <c r="D699" s="137"/>
    </row>
    <row r="700" ht="15" hidden="1" customHeight="1" spans="1:4">
      <c r="A700" s="134">
        <v>2100204</v>
      </c>
      <c r="B700" s="136" t="s">
        <v>614</v>
      </c>
      <c r="C700" s="137"/>
      <c r="D700" s="137"/>
    </row>
    <row r="701" ht="15" hidden="1" customHeight="1" spans="1:4">
      <c r="A701" s="134">
        <v>2100205</v>
      </c>
      <c r="B701" s="136" t="s">
        <v>615</v>
      </c>
      <c r="C701" s="137"/>
      <c r="D701" s="137"/>
    </row>
    <row r="702" ht="15" hidden="1" customHeight="1" spans="1:4">
      <c r="A702" s="134">
        <v>2100206</v>
      </c>
      <c r="B702" s="136" t="s">
        <v>616</v>
      </c>
      <c r="C702" s="137"/>
      <c r="D702" s="137"/>
    </row>
    <row r="703" ht="15" hidden="1" customHeight="1" spans="1:4">
      <c r="A703" s="134">
        <v>2100207</v>
      </c>
      <c r="B703" s="136" t="s">
        <v>617</v>
      </c>
      <c r="C703" s="137"/>
      <c r="D703" s="137"/>
    </row>
    <row r="704" ht="15" hidden="1" customHeight="1" spans="1:4">
      <c r="A704" s="134">
        <v>2100208</v>
      </c>
      <c r="B704" s="136" t="s">
        <v>618</v>
      </c>
      <c r="C704" s="137"/>
      <c r="D704" s="137"/>
    </row>
    <row r="705" ht="15" hidden="1" customHeight="1" spans="1:4">
      <c r="A705" s="134">
        <v>2100209</v>
      </c>
      <c r="B705" s="136" t="s">
        <v>619</v>
      </c>
      <c r="C705" s="137"/>
      <c r="D705" s="137"/>
    </row>
    <row r="706" ht="15" hidden="1" customHeight="1" spans="1:4">
      <c r="A706" s="134">
        <v>2100210</v>
      </c>
      <c r="B706" s="136" t="s">
        <v>620</v>
      </c>
      <c r="C706" s="137"/>
      <c r="D706" s="137"/>
    </row>
    <row r="707" ht="15" hidden="1" customHeight="1" spans="1:4">
      <c r="A707" s="134">
        <v>2100211</v>
      </c>
      <c r="B707" s="136" t="s">
        <v>621</v>
      </c>
      <c r="C707" s="137"/>
      <c r="D707" s="137"/>
    </row>
    <row r="708" ht="15" hidden="1" customHeight="1" spans="1:4">
      <c r="A708" s="134">
        <v>2100212</v>
      </c>
      <c r="B708" s="136" t="s">
        <v>622</v>
      </c>
      <c r="C708" s="137"/>
      <c r="D708" s="137"/>
    </row>
    <row r="709" ht="15" hidden="1" customHeight="1" spans="1:4">
      <c r="A709" s="134">
        <v>2100213</v>
      </c>
      <c r="B709" s="136" t="s">
        <v>623</v>
      </c>
      <c r="C709" s="137"/>
      <c r="D709" s="137"/>
    </row>
    <row r="710" ht="15" hidden="1" customHeight="1" spans="1:4">
      <c r="A710" s="134">
        <v>2100299</v>
      </c>
      <c r="B710" s="136" t="s">
        <v>624</v>
      </c>
      <c r="C710" s="137"/>
      <c r="D710" s="137"/>
    </row>
    <row r="711" ht="15" hidden="1" customHeight="1" spans="1:4">
      <c r="A711" s="134">
        <v>21003</v>
      </c>
      <c r="B711" s="101" t="s">
        <v>625</v>
      </c>
      <c r="C711" s="135">
        <v>0</v>
      </c>
      <c r="D711" s="135">
        <f>SUM(D712:D714)</f>
        <v>0</v>
      </c>
    </row>
    <row r="712" ht="15" hidden="1" customHeight="1" spans="1:4">
      <c r="A712" s="134">
        <v>2100301</v>
      </c>
      <c r="B712" s="136" t="s">
        <v>626</v>
      </c>
      <c r="C712" s="137"/>
      <c r="D712" s="137"/>
    </row>
    <row r="713" ht="15" hidden="1" customHeight="1" spans="1:4">
      <c r="A713" s="134">
        <v>2100302</v>
      </c>
      <c r="B713" s="136" t="s">
        <v>627</v>
      </c>
      <c r="C713" s="137"/>
      <c r="D713" s="137"/>
    </row>
    <row r="714" ht="15" hidden="1" customHeight="1" spans="1:4">
      <c r="A714" s="134">
        <v>2100399</v>
      </c>
      <c r="B714" s="136" t="s">
        <v>628</v>
      </c>
      <c r="C714" s="137"/>
      <c r="D714" s="137"/>
    </row>
    <row r="715" ht="15" hidden="1" customHeight="1" spans="1:4">
      <c r="A715" s="134">
        <v>21004</v>
      </c>
      <c r="B715" s="101" t="s">
        <v>629</v>
      </c>
      <c r="C715" s="135">
        <v>0</v>
      </c>
      <c r="D715" s="135">
        <f>SUM(D716:D726)</f>
        <v>0</v>
      </c>
    </row>
    <row r="716" ht="15" hidden="1" customHeight="1" spans="1:4">
      <c r="A716" s="134">
        <v>2100401</v>
      </c>
      <c r="B716" s="136" t="s">
        <v>630</v>
      </c>
      <c r="C716" s="137"/>
      <c r="D716" s="137"/>
    </row>
    <row r="717" ht="15" hidden="1" customHeight="1" spans="1:4">
      <c r="A717" s="134">
        <v>2100402</v>
      </c>
      <c r="B717" s="136" t="s">
        <v>631</v>
      </c>
      <c r="C717" s="137"/>
      <c r="D717" s="137"/>
    </row>
    <row r="718" ht="15" hidden="1" customHeight="1" spans="1:4">
      <c r="A718" s="134">
        <v>2100403</v>
      </c>
      <c r="B718" s="136" t="s">
        <v>632</v>
      </c>
      <c r="C718" s="137"/>
      <c r="D718" s="137"/>
    </row>
    <row r="719" ht="15" hidden="1" customHeight="1" spans="1:4">
      <c r="A719" s="134">
        <v>2100404</v>
      </c>
      <c r="B719" s="136" t="s">
        <v>633</v>
      </c>
      <c r="C719" s="137"/>
      <c r="D719" s="137"/>
    </row>
    <row r="720" ht="15" hidden="1" customHeight="1" spans="1:4">
      <c r="A720" s="134">
        <v>2100405</v>
      </c>
      <c r="B720" s="136" t="s">
        <v>634</v>
      </c>
      <c r="C720" s="137"/>
      <c r="D720" s="137"/>
    </row>
    <row r="721" ht="15" hidden="1" customHeight="1" spans="1:4">
      <c r="A721" s="134">
        <v>2100406</v>
      </c>
      <c r="B721" s="136" t="s">
        <v>635</v>
      </c>
      <c r="C721" s="137"/>
      <c r="D721" s="137"/>
    </row>
    <row r="722" ht="15" hidden="1" customHeight="1" spans="1:4">
      <c r="A722" s="134">
        <v>2100407</v>
      </c>
      <c r="B722" s="136" t="s">
        <v>636</v>
      </c>
      <c r="C722" s="137"/>
      <c r="D722" s="137"/>
    </row>
    <row r="723" ht="15" hidden="1" customHeight="1" spans="1:4">
      <c r="A723" s="134">
        <v>2100408</v>
      </c>
      <c r="B723" s="136" t="s">
        <v>637</v>
      </c>
      <c r="C723" s="137"/>
      <c r="D723" s="137"/>
    </row>
    <row r="724" ht="15" hidden="1" customHeight="1" spans="1:4">
      <c r="A724" s="134">
        <v>2100409</v>
      </c>
      <c r="B724" s="136" t="s">
        <v>638</v>
      </c>
      <c r="C724" s="137"/>
      <c r="D724" s="137"/>
    </row>
    <row r="725" ht="15" hidden="1" customHeight="1" spans="1:4">
      <c r="A725" s="134">
        <v>2100410</v>
      </c>
      <c r="B725" s="136" t="s">
        <v>639</v>
      </c>
      <c r="C725" s="137"/>
      <c r="D725" s="137"/>
    </row>
    <row r="726" ht="15" hidden="1" customHeight="1" spans="1:4">
      <c r="A726" s="134">
        <v>2100499</v>
      </c>
      <c r="B726" s="136" t="s">
        <v>640</v>
      </c>
      <c r="C726" s="137"/>
      <c r="D726" s="137"/>
    </row>
    <row r="727" ht="15" hidden="1" customHeight="1" spans="1:4">
      <c r="A727" s="134">
        <v>21007</v>
      </c>
      <c r="B727" s="101" t="s">
        <v>641</v>
      </c>
      <c r="C727" s="135">
        <v>0</v>
      </c>
      <c r="D727" s="135">
        <f>SUM(D728:D730)</f>
        <v>0</v>
      </c>
    </row>
    <row r="728" ht="15" hidden="1" customHeight="1" spans="1:4">
      <c r="A728" s="134">
        <v>2100716</v>
      </c>
      <c r="B728" s="136" t="s">
        <v>642</v>
      </c>
      <c r="C728" s="137"/>
      <c r="D728" s="137"/>
    </row>
    <row r="729" ht="15" hidden="1" customHeight="1" spans="1:4">
      <c r="A729" s="134">
        <v>2100717</v>
      </c>
      <c r="B729" s="136" t="s">
        <v>643</v>
      </c>
      <c r="C729" s="137"/>
      <c r="D729" s="137"/>
    </row>
    <row r="730" ht="15" hidden="1" customHeight="1" spans="1:4">
      <c r="A730" s="134">
        <v>2100799</v>
      </c>
      <c r="B730" s="136" t="s">
        <v>644</v>
      </c>
      <c r="C730" s="137"/>
      <c r="D730" s="137"/>
    </row>
    <row r="731" ht="15" customHeight="1" spans="1:4">
      <c r="A731" s="134">
        <v>21011</v>
      </c>
      <c r="B731" s="101" t="s">
        <v>645</v>
      </c>
      <c r="C731" s="135">
        <f>SUM(C732:C735)</f>
        <v>73.64</v>
      </c>
      <c r="D731" s="135">
        <f>SUM(D732:D735)</f>
        <v>0</v>
      </c>
    </row>
    <row r="732" ht="15" customHeight="1" spans="1:4">
      <c r="A732" s="134">
        <v>2101101</v>
      </c>
      <c r="B732" s="136" t="s">
        <v>646</v>
      </c>
      <c r="C732" s="137">
        <v>30.83</v>
      </c>
      <c r="D732" s="137"/>
    </row>
    <row r="733" ht="15" customHeight="1" spans="1:4">
      <c r="A733" s="134">
        <v>2101102</v>
      </c>
      <c r="B733" s="136" t="s">
        <v>647</v>
      </c>
      <c r="C733" s="137">
        <v>26.88</v>
      </c>
      <c r="D733" s="137"/>
    </row>
    <row r="734" ht="15" customHeight="1" spans="1:4">
      <c r="A734" s="134">
        <v>2101103</v>
      </c>
      <c r="B734" s="136" t="s">
        <v>648</v>
      </c>
      <c r="C734" s="137">
        <v>1.74</v>
      </c>
      <c r="D734" s="137"/>
    </row>
    <row r="735" ht="15" customHeight="1" spans="1:4">
      <c r="A735" s="134">
        <v>2101199</v>
      </c>
      <c r="B735" s="136" t="s">
        <v>649</v>
      </c>
      <c r="C735" s="137">
        <v>14.19</v>
      </c>
      <c r="D735" s="137"/>
    </row>
    <row r="736" ht="15" hidden="1" customHeight="1" spans="1:4">
      <c r="A736" s="134">
        <v>21012</v>
      </c>
      <c r="B736" s="101" t="s">
        <v>650</v>
      </c>
      <c r="C736" s="135">
        <v>0</v>
      </c>
      <c r="D736" s="135">
        <f>SUM(D737:D739)</f>
        <v>0</v>
      </c>
    </row>
    <row r="737" ht="15" hidden="1" customHeight="1" spans="1:4">
      <c r="A737" s="134">
        <v>2101201</v>
      </c>
      <c r="B737" s="136" t="s">
        <v>651</v>
      </c>
      <c r="C737" s="137"/>
      <c r="D737" s="137"/>
    </row>
    <row r="738" ht="15" hidden="1" customHeight="1" spans="1:4">
      <c r="A738" s="134">
        <v>2101202</v>
      </c>
      <c r="B738" s="136" t="s">
        <v>652</v>
      </c>
      <c r="C738" s="137"/>
      <c r="D738" s="137"/>
    </row>
    <row r="739" ht="15" hidden="1" customHeight="1" spans="1:4">
      <c r="A739" s="134">
        <v>2101299</v>
      </c>
      <c r="B739" s="136" t="s">
        <v>653</v>
      </c>
      <c r="C739" s="137"/>
      <c r="D739" s="137"/>
    </row>
    <row r="740" ht="15" hidden="1" customHeight="1" spans="1:4">
      <c r="A740" s="134">
        <v>21013</v>
      </c>
      <c r="B740" s="101" t="s">
        <v>654</v>
      </c>
      <c r="C740" s="135">
        <v>0</v>
      </c>
      <c r="D740" s="135">
        <f>SUM(D741:D743)</f>
        <v>0</v>
      </c>
    </row>
    <row r="741" ht="15" hidden="1" customHeight="1" spans="1:4">
      <c r="A741" s="134">
        <v>2101301</v>
      </c>
      <c r="B741" s="136" t="s">
        <v>655</v>
      </c>
      <c r="C741" s="137"/>
      <c r="D741" s="137"/>
    </row>
    <row r="742" ht="15" hidden="1" customHeight="1" spans="1:4">
      <c r="A742" s="134">
        <v>2101302</v>
      </c>
      <c r="B742" s="136" t="s">
        <v>656</v>
      </c>
      <c r="C742" s="137"/>
      <c r="D742" s="137"/>
    </row>
    <row r="743" ht="15" hidden="1" customHeight="1" spans="1:4">
      <c r="A743" s="134">
        <v>2101399</v>
      </c>
      <c r="B743" s="136" t="s">
        <v>657</v>
      </c>
      <c r="C743" s="137"/>
      <c r="D743" s="137"/>
    </row>
    <row r="744" ht="15" hidden="1" customHeight="1" spans="1:4">
      <c r="A744" s="134">
        <v>21014</v>
      </c>
      <c r="B744" s="101" t="s">
        <v>658</v>
      </c>
      <c r="C744" s="135">
        <v>0</v>
      </c>
      <c r="D744" s="135">
        <f>SUM(D745:D746)</f>
        <v>0</v>
      </c>
    </row>
    <row r="745" ht="15" hidden="1" customHeight="1" spans="1:4">
      <c r="A745" s="134">
        <v>2101401</v>
      </c>
      <c r="B745" s="136" t="s">
        <v>659</v>
      </c>
      <c r="C745" s="137"/>
      <c r="D745" s="137"/>
    </row>
    <row r="746" ht="15" hidden="1" customHeight="1" spans="1:4">
      <c r="A746" s="134">
        <v>2101499</v>
      </c>
      <c r="B746" s="136" t="s">
        <v>660</v>
      </c>
      <c r="C746" s="137"/>
      <c r="D746" s="137"/>
    </row>
    <row r="747" ht="15" customHeight="1" spans="1:4">
      <c r="A747" s="134">
        <v>21015</v>
      </c>
      <c r="B747" s="101" t="s">
        <v>661</v>
      </c>
      <c r="C747" s="135">
        <f>SUM(C748:C755)</f>
        <v>7.28</v>
      </c>
      <c r="D747" s="135">
        <f>SUM(D748:D755)</f>
        <v>7.28</v>
      </c>
    </row>
    <row r="748" ht="15" hidden="1" customHeight="1" spans="1:4">
      <c r="A748" s="134">
        <v>2101501</v>
      </c>
      <c r="B748" s="136" t="s">
        <v>127</v>
      </c>
      <c r="C748" s="137"/>
      <c r="D748" s="137"/>
    </row>
    <row r="749" ht="15" hidden="1" customHeight="1" spans="1:4">
      <c r="A749" s="134">
        <v>2101502</v>
      </c>
      <c r="B749" s="136" t="s">
        <v>128</v>
      </c>
      <c r="C749" s="137"/>
      <c r="D749" s="137"/>
    </row>
    <row r="750" ht="15" hidden="1" customHeight="1" spans="1:4">
      <c r="A750" s="134">
        <v>2101503</v>
      </c>
      <c r="B750" s="136" t="s">
        <v>129</v>
      </c>
      <c r="C750" s="137"/>
      <c r="D750" s="137"/>
    </row>
    <row r="751" ht="15" hidden="1" customHeight="1" spans="1:4">
      <c r="A751" s="134">
        <v>2101504</v>
      </c>
      <c r="B751" s="136" t="s">
        <v>167</v>
      </c>
      <c r="C751" s="137"/>
      <c r="D751" s="137"/>
    </row>
    <row r="752" ht="15" hidden="1" customHeight="1" spans="1:4">
      <c r="A752" s="134">
        <v>2101505</v>
      </c>
      <c r="B752" s="136" t="s">
        <v>662</v>
      </c>
      <c r="C752" s="137"/>
      <c r="D752" s="137"/>
    </row>
    <row r="753" ht="15" customHeight="1" spans="1:4">
      <c r="A753" s="134">
        <v>2101506</v>
      </c>
      <c r="B753" s="136" t="s">
        <v>663</v>
      </c>
      <c r="C753" s="137">
        <v>7.28</v>
      </c>
      <c r="D753" s="137">
        <v>7.28</v>
      </c>
    </row>
    <row r="754" ht="15" hidden="1" customHeight="1" spans="1:4">
      <c r="A754" s="134">
        <v>2101550</v>
      </c>
      <c r="B754" s="136" t="s">
        <v>136</v>
      </c>
      <c r="C754" s="137"/>
      <c r="D754" s="137"/>
    </row>
    <row r="755" ht="15" hidden="1" customHeight="1" spans="1:4">
      <c r="A755" s="134">
        <v>2101599</v>
      </c>
      <c r="B755" s="136" t="s">
        <v>664</v>
      </c>
      <c r="C755" s="137"/>
      <c r="D755" s="137"/>
    </row>
    <row r="756" ht="15" hidden="1" customHeight="1" spans="1:4">
      <c r="A756" s="134">
        <v>21016</v>
      </c>
      <c r="B756" s="101" t="s">
        <v>665</v>
      </c>
      <c r="C756" s="135">
        <v>0</v>
      </c>
      <c r="D756" s="135">
        <f>D757</f>
        <v>0</v>
      </c>
    </row>
    <row r="757" ht="15" hidden="1" customHeight="1" spans="1:4">
      <c r="A757" s="134">
        <v>2101601</v>
      </c>
      <c r="B757" s="136" t="s">
        <v>666</v>
      </c>
      <c r="C757" s="137"/>
      <c r="D757" s="137"/>
    </row>
    <row r="758" ht="15" hidden="1" customHeight="1" spans="1:4">
      <c r="A758" s="134">
        <v>21017</v>
      </c>
      <c r="B758" s="101" t="s">
        <v>667</v>
      </c>
      <c r="C758" s="135">
        <v>0</v>
      </c>
      <c r="D758" s="135">
        <f>SUM(D759:D763)</f>
        <v>0</v>
      </c>
    </row>
    <row r="759" ht="15" hidden="1" customHeight="1" spans="1:4">
      <c r="A759" s="134">
        <v>2101701</v>
      </c>
      <c r="B759" s="136" t="s">
        <v>127</v>
      </c>
      <c r="C759" s="137"/>
      <c r="D759" s="137"/>
    </row>
    <row r="760" ht="15" hidden="1" customHeight="1" spans="1:4">
      <c r="A760" s="134">
        <v>2101702</v>
      </c>
      <c r="B760" s="136" t="s">
        <v>128</v>
      </c>
      <c r="C760" s="137"/>
      <c r="D760" s="137"/>
    </row>
    <row r="761" ht="15" hidden="1" customHeight="1" spans="1:4">
      <c r="A761" s="134">
        <v>2101703</v>
      </c>
      <c r="B761" s="136" t="s">
        <v>129</v>
      </c>
      <c r="C761" s="137"/>
      <c r="D761" s="137"/>
    </row>
    <row r="762" ht="15" hidden="1" customHeight="1" spans="1:4">
      <c r="A762" s="134">
        <v>2101704</v>
      </c>
      <c r="B762" s="136" t="s">
        <v>668</v>
      </c>
      <c r="C762" s="137"/>
      <c r="D762" s="137"/>
    </row>
    <row r="763" ht="15" hidden="1" customHeight="1" spans="1:4">
      <c r="A763" s="134">
        <v>2101799</v>
      </c>
      <c r="B763" s="136" t="s">
        <v>669</v>
      </c>
      <c r="C763" s="137"/>
      <c r="D763" s="137"/>
    </row>
    <row r="764" ht="15" hidden="1" customHeight="1" spans="1:4">
      <c r="A764" s="134">
        <v>21018</v>
      </c>
      <c r="B764" s="101" t="s">
        <v>670</v>
      </c>
      <c r="C764" s="135">
        <v>0</v>
      </c>
      <c r="D764" s="135">
        <f>SUM(D765:D768)</f>
        <v>0</v>
      </c>
    </row>
    <row r="765" ht="15" hidden="1" customHeight="1" spans="1:4">
      <c r="A765" s="134">
        <v>2101801</v>
      </c>
      <c r="B765" s="136" t="s">
        <v>127</v>
      </c>
      <c r="C765" s="137"/>
      <c r="D765" s="137"/>
    </row>
    <row r="766" ht="15" hidden="1" customHeight="1" spans="1:4">
      <c r="A766" s="134">
        <v>2101802</v>
      </c>
      <c r="B766" s="136" t="s">
        <v>128</v>
      </c>
      <c r="C766" s="137"/>
      <c r="D766" s="137"/>
    </row>
    <row r="767" ht="15" hidden="1" customHeight="1" spans="1:4">
      <c r="A767" s="134">
        <v>2101803</v>
      </c>
      <c r="B767" s="136" t="s">
        <v>129</v>
      </c>
      <c r="C767" s="137"/>
      <c r="D767" s="137"/>
    </row>
    <row r="768" ht="15" hidden="1" customHeight="1" spans="1:4">
      <c r="A768" s="134">
        <v>2101899</v>
      </c>
      <c r="B768" s="136" t="s">
        <v>671</v>
      </c>
      <c r="C768" s="137"/>
      <c r="D768" s="137"/>
    </row>
    <row r="769" ht="15" hidden="1" customHeight="1" spans="1:4">
      <c r="A769" s="134">
        <v>21099</v>
      </c>
      <c r="B769" s="101" t="s">
        <v>672</v>
      </c>
      <c r="C769" s="135">
        <v>0</v>
      </c>
      <c r="D769" s="135">
        <f>D770</f>
        <v>0</v>
      </c>
    </row>
    <row r="770" ht="15" hidden="1" customHeight="1" spans="1:4">
      <c r="A770" s="134">
        <v>2109999</v>
      </c>
      <c r="B770" s="136" t="s">
        <v>673</v>
      </c>
      <c r="C770" s="137"/>
      <c r="D770" s="137"/>
    </row>
    <row r="771" ht="15" customHeight="1" spans="1:4">
      <c r="A771" s="134">
        <v>211</v>
      </c>
      <c r="B771" s="101" t="s">
        <v>674</v>
      </c>
      <c r="C771" s="135">
        <f>C786+C795</f>
        <v>180.21</v>
      </c>
      <c r="D771" s="135">
        <f>D772+D782+D786+D795+D802+D809+D812+D815+D817+D819+D825+D827+D829+D840</f>
        <v>0</v>
      </c>
    </row>
    <row r="772" ht="15" hidden="1" customHeight="1" spans="1:4">
      <c r="A772" s="134">
        <v>21101</v>
      </c>
      <c r="B772" s="101" t="s">
        <v>675</v>
      </c>
      <c r="C772" s="135">
        <v>0</v>
      </c>
      <c r="D772" s="135">
        <f>SUM(D773:D781)</f>
        <v>0</v>
      </c>
    </row>
    <row r="773" ht="15" hidden="1" customHeight="1" spans="1:4">
      <c r="A773" s="134">
        <v>2110101</v>
      </c>
      <c r="B773" s="136" t="s">
        <v>127</v>
      </c>
      <c r="C773" s="137"/>
      <c r="D773" s="137"/>
    </row>
    <row r="774" ht="15" hidden="1" customHeight="1" spans="1:4">
      <c r="A774" s="134">
        <v>2110102</v>
      </c>
      <c r="B774" s="136" t="s">
        <v>128</v>
      </c>
      <c r="C774" s="137"/>
      <c r="D774" s="137"/>
    </row>
    <row r="775" ht="15" hidden="1" customHeight="1" spans="1:4">
      <c r="A775" s="134">
        <v>2110103</v>
      </c>
      <c r="B775" s="136" t="s">
        <v>129</v>
      </c>
      <c r="C775" s="137"/>
      <c r="D775" s="137"/>
    </row>
    <row r="776" ht="15" hidden="1" customHeight="1" spans="1:4">
      <c r="A776" s="134">
        <v>2110104</v>
      </c>
      <c r="B776" s="136" t="s">
        <v>676</v>
      </c>
      <c r="C776" s="137"/>
      <c r="D776" s="137"/>
    </row>
    <row r="777" ht="15" hidden="1" customHeight="1" spans="1:4">
      <c r="A777" s="134">
        <v>2110105</v>
      </c>
      <c r="B777" s="136" t="s">
        <v>677</v>
      </c>
      <c r="C777" s="137"/>
      <c r="D777" s="137"/>
    </row>
    <row r="778" ht="15" hidden="1" customHeight="1" spans="1:4">
      <c r="A778" s="134">
        <v>2110106</v>
      </c>
      <c r="B778" s="136" t="s">
        <v>678</v>
      </c>
      <c r="C778" s="137"/>
      <c r="D778" s="137"/>
    </row>
    <row r="779" ht="15" hidden="1" customHeight="1" spans="1:4">
      <c r="A779" s="134">
        <v>2110107</v>
      </c>
      <c r="B779" s="136" t="s">
        <v>679</v>
      </c>
      <c r="C779" s="137"/>
      <c r="D779" s="137"/>
    </row>
    <row r="780" ht="15" hidden="1" customHeight="1" spans="1:4">
      <c r="A780" s="134">
        <v>2110108</v>
      </c>
      <c r="B780" s="136" t="s">
        <v>680</v>
      </c>
      <c r="C780" s="137"/>
      <c r="D780" s="137"/>
    </row>
    <row r="781" ht="15" hidden="1" customHeight="1" spans="1:4">
      <c r="A781" s="134">
        <v>2110199</v>
      </c>
      <c r="B781" s="136" t="s">
        <v>681</v>
      </c>
      <c r="C781" s="137"/>
      <c r="D781" s="137"/>
    </row>
    <row r="782" ht="15" hidden="1" customHeight="1" spans="1:4">
      <c r="A782" s="134">
        <v>21102</v>
      </c>
      <c r="B782" s="101" t="s">
        <v>682</v>
      </c>
      <c r="C782" s="135">
        <v>0</v>
      </c>
      <c r="D782" s="135">
        <f>SUM(D783:D785)</f>
        <v>0</v>
      </c>
    </row>
    <row r="783" ht="15" hidden="1" customHeight="1" spans="1:4">
      <c r="A783" s="134">
        <v>2110203</v>
      </c>
      <c r="B783" s="136" t="s">
        <v>683</v>
      </c>
      <c r="C783" s="137"/>
      <c r="D783" s="137"/>
    </row>
    <row r="784" ht="15" hidden="1" customHeight="1" spans="1:4">
      <c r="A784" s="134">
        <v>2110204</v>
      </c>
      <c r="B784" s="136" t="s">
        <v>684</v>
      </c>
      <c r="C784" s="137"/>
      <c r="D784" s="137"/>
    </row>
    <row r="785" ht="15" hidden="1" customHeight="1" spans="1:4">
      <c r="A785" s="134">
        <v>2110299</v>
      </c>
      <c r="B785" s="136" t="s">
        <v>685</v>
      </c>
      <c r="C785" s="137"/>
      <c r="D785" s="137"/>
    </row>
    <row r="786" ht="15" customHeight="1" spans="1:4">
      <c r="A786" s="134">
        <v>21103</v>
      </c>
      <c r="B786" s="101" t="s">
        <v>686</v>
      </c>
      <c r="C786" s="135">
        <f>SUM(C787:C794)</f>
        <v>69.23</v>
      </c>
      <c r="D786" s="135">
        <f>SUM(D787:D794)</f>
        <v>0</v>
      </c>
    </row>
    <row r="787" ht="15" hidden="1" customHeight="1" spans="1:4">
      <c r="A787" s="134">
        <v>2110301</v>
      </c>
      <c r="B787" s="136" t="s">
        <v>687</v>
      </c>
      <c r="C787" s="137"/>
      <c r="D787" s="137"/>
    </row>
    <row r="788" ht="15" customHeight="1" spans="1:4">
      <c r="A788" s="100">
        <v>2110302</v>
      </c>
      <c r="B788" s="136" t="s">
        <v>688</v>
      </c>
      <c r="C788" s="137">
        <v>15.73</v>
      </c>
      <c r="D788" s="137"/>
    </row>
    <row r="789" ht="15" hidden="1" customHeight="1" spans="1:4">
      <c r="A789" s="100">
        <v>2110303</v>
      </c>
      <c r="B789" s="136" t="s">
        <v>689</v>
      </c>
      <c r="C789" s="137"/>
      <c r="D789" s="137"/>
    </row>
    <row r="790" ht="15" customHeight="1" spans="1:4">
      <c r="A790" s="100">
        <v>2110304</v>
      </c>
      <c r="B790" s="136" t="s">
        <v>690</v>
      </c>
      <c r="C790" s="137">
        <v>53.5</v>
      </c>
      <c r="D790" s="137"/>
    </row>
    <row r="791" ht="15" hidden="1" customHeight="1" spans="1:4">
      <c r="A791" s="100">
        <v>2110305</v>
      </c>
      <c r="B791" s="136" t="s">
        <v>691</v>
      </c>
      <c r="C791" s="137"/>
      <c r="D791" s="137"/>
    </row>
    <row r="792" ht="15" hidden="1" customHeight="1" spans="1:4">
      <c r="A792" s="100">
        <v>2110306</v>
      </c>
      <c r="B792" s="136" t="s">
        <v>692</v>
      </c>
      <c r="C792" s="137"/>
      <c r="D792" s="137"/>
    </row>
    <row r="793" ht="15" hidden="1" customHeight="1" spans="1:4">
      <c r="A793" s="138">
        <v>2110307</v>
      </c>
      <c r="B793" s="139" t="s">
        <v>693</v>
      </c>
      <c r="C793" s="137"/>
      <c r="D793" s="140"/>
    </row>
    <row r="794" ht="15" hidden="1" customHeight="1" spans="1:4">
      <c r="A794" s="100">
        <v>2110399</v>
      </c>
      <c r="B794" s="136" t="s">
        <v>694</v>
      </c>
      <c r="C794" s="137"/>
      <c r="D794" s="137"/>
    </row>
    <row r="795" ht="15" customHeight="1" spans="1:4">
      <c r="A795" s="134">
        <v>21104</v>
      </c>
      <c r="B795" s="101" t="s">
        <v>695</v>
      </c>
      <c r="C795" s="135">
        <f>SUM(C796:C801)</f>
        <v>110.98</v>
      </c>
      <c r="D795" s="135">
        <f>SUM(D796:D801)</f>
        <v>0</v>
      </c>
    </row>
    <row r="796" ht="15" hidden="1" customHeight="1" spans="1:4">
      <c r="A796" s="134">
        <v>2110401</v>
      </c>
      <c r="B796" s="136" t="s">
        <v>696</v>
      </c>
      <c r="C796" s="137"/>
      <c r="D796" s="137"/>
    </row>
    <row r="797" ht="15" customHeight="1" spans="1:4">
      <c r="A797" s="134">
        <v>2110402</v>
      </c>
      <c r="B797" s="136" t="s">
        <v>697</v>
      </c>
      <c r="C797" s="137">
        <v>110.98</v>
      </c>
      <c r="D797" s="137"/>
    </row>
    <row r="798" ht="15" hidden="1" customHeight="1" spans="1:4">
      <c r="A798" s="134">
        <v>2110404</v>
      </c>
      <c r="B798" s="136" t="s">
        <v>698</v>
      </c>
      <c r="C798" s="137"/>
      <c r="D798" s="137"/>
    </row>
    <row r="799" ht="15" hidden="1" customHeight="1" spans="1:4">
      <c r="A799" s="134">
        <v>2110405</v>
      </c>
      <c r="B799" s="136" t="s">
        <v>699</v>
      </c>
      <c r="C799" s="137"/>
      <c r="D799" s="137"/>
    </row>
    <row r="800" ht="15" hidden="1" customHeight="1" spans="1:4">
      <c r="A800" s="134">
        <v>2110406</v>
      </c>
      <c r="B800" s="136" t="s">
        <v>700</v>
      </c>
      <c r="C800" s="137"/>
      <c r="D800" s="137"/>
    </row>
    <row r="801" ht="15" hidden="1" customHeight="1" spans="1:4">
      <c r="A801" s="134">
        <v>2110499</v>
      </c>
      <c r="B801" s="136" t="s">
        <v>701</v>
      </c>
      <c r="C801" s="137"/>
      <c r="D801" s="137"/>
    </row>
    <row r="802" ht="15" hidden="1" customHeight="1" spans="1:4">
      <c r="A802" s="134">
        <v>21105</v>
      </c>
      <c r="B802" s="101" t="s">
        <v>702</v>
      </c>
      <c r="C802" s="135">
        <v>0</v>
      </c>
      <c r="D802" s="135">
        <f>SUM(D803:D808)</f>
        <v>0</v>
      </c>
    </row>
    <row r="803" ht="15" hidden="1" customHeight="1" spans="1:4">
      <c r="A803" s="134">
        <v>2110501</v>
      </c>
      <c r="B803" s="136" t="s">
        <v>703</v>
      </c>
      <c r="C803" s="137"/>
      <c r="D803" s="137"/>
    </row>
    <row r="804" ht="15" hidden="1" customHeight="1" spans="1:4">
      <c r="A804" s="134">
        <v>2110502</v>
      </c>
      <c r="B804" s="136" t="s">
        <v>704</v>
      </c>
      <c r="C804" s="137"/>
      <c r="D804" s="137"/>
    </row>
    <row r="805" ht="15" hidden="1" customHeight="1" spans="1:4">
      <c r="A805" s="134">
        <v>2110503</v>
      </c>
      <c r="B805" s="136" t="s">
        <v>705</v>
      </c>
      <c r="C805" s="137"/>
      <c r="D805" s="137"/>
    </row>
    <row r="806" ht="15" hidden="1" customHeight="1" spans="1:4">
      <c r="A806" s="134">
        <v>2110506</v>
      </c>
      <c r="B806" s="136" t="s">
        <v>706</v>
      </c>
      <c r="C806" s="137"/>
      <c r="D806" s="137"/>
    </row>
    <row r="807" ht="15" hidden="1" customHeight="1" spans="1:4">
      <c r="A807" s="134">
        <v>2110507</v>
      </c>
      <c r="B807" s="136" t="s">
        <v>707</v>
      </c>
      <c r="C807" s="137"/>
      <c r="D807" s="137"/>
    </row>
    <row r="808" ht="15" hidden="1" customHeight="1" spans="1:4">
      <c r="A808" s="134">
        <v>2110599</v>
      </c>
      <c r="B808" s="136" t="s">
        <v>708</v>
      </c>
      <c r="C808" s="137"/>
      <c r="D808" s="137"/>
    </row>
    <row r="809" ht="15" hidden="1" customHeight="1" spans="1:4">
      <c r="A809" s="134">
        <v>21107</v>
      </c>
      <c r="B809" s="101" t="s">
        <v>709</v>
      </c>
      <c r="C809" s="135">
        <v>0</v>
      </c>
      <c r="D809" s="135">
        <f>SUM(D810:D811)</f>
        <v>0</v>
      </c>
    </row>
    <row r="810" ht="15" hidden="1" customHeight="1" spans="1:4">
      <c r="A810" s="134">
        <v>2110704</v>
      </c>
      <c r="B810" s="136" t="s">
        <v>710</v>
      </c>
      <c r="C810" s="137"/>
      <c r="D810" s="137"/>
    </row>
    <row r="811" ht="15" hidden="1" customHeight="1" spans="1:4">
      <c r="A811" s="134">
        <v>2110799</v>
      </c>
      <c r="B811" s="136" t="s">
        <v>711</v>
      </c>
      <c r="C811" s="137"/>
      <c r="D811" s="137"/>
    </row>
    <row r="812" ht="15" hidden="1" customHeight="1" spans="1:4">
      <c r="A812" s="134">
        <v>21108</v>
      </c>
      <c r="B812" s="101" t="s">
        <v>712</v>
      </c>
      <c r="C812" s="135">
        <v>0</v>
      </c>
      <c r="D812" s="135">
        <f>SUM(D813:D814)</f>
        <v>0</v>
      </c>
    </row>
    <row r="813" ht="15" hidden="1" customHeight="1" spans="1:4">
      <c r="A813" s="134">
        <v>2110804</v>
      </c>
      <c r="B813" s="136" t="s">
        <v>713</v>
      </c>
      <c r="C813" s="137"/>
      <c r="D813" s="137"/>
    </row>
    <row r="814" ht="15" hidden="1" customHeight="1" spans="1:4">
      <c r="A814" s="134">
        <v>2110899</v>
      </c>
      <c r="B814" s="136" t="s">
        <v>714</v>
      </c>
      <c r="C814" s="137"/>
      <c r="D814" s="137"/>
    </row>
    <row r="815" ht="15" hidden="1" customHeight="1" spans="1:4">
      <c r="A815" s="134">
        <v>21109</v>
      </c>
      <c r="B815" s="101" t="s">
        <v>715</v>
      </c>
      <c r="C815" s="135">
        <v>0</v>
      </c>
      <c r="D815" s="135">
        <f>D816</f>
        <v>0</v>
      </c>
    </row>
    <row r="816" ht="15" hidden="1" customHeight="1" spans="1:4">
      <c r="A816" s="134">
        <v>2110901</v>
      </c>
      <c r="B816" s="136" t="s">
        <v>716</v>
      </c>
      <c r="C816" s="137"/>
      <c r="D816" s="137"/>
    </row>
    <row r="817" ht="15" hidden="1" customHeight="1" spans="1:4">
      <c r="A817" s="134">
        <v>21110</v>
      </c>
      <c r="B817" s="101" t="s">
        <v>717</v>
      </c>
      <c r="C817" s="135">
        <v>0</v>
      </c>
      <c r="D817" s="135">
        <f>D818</f>
        <v>0</v>
      </c>
    </row>
    <row r="818" ht="15" hidden="1" customHeight="1" spans="1:4">
      <c r="A818" s="134">
        <v>2111001</v>
      </c>
      <c r="B818" s="136" t="s">
        <v>718</v>
      </c>
      <c r="C818" s="137"/>
      <c r="D818" s="137"/>
    </row>
    <row r="819" ht="15" hidden="1" customHeight="1" spans="1:4">
      <c r="A819" s="134">
        <v>21111</v>
      </c>
      <c r="B819" s="101" t="s">
        <v>719</v>
      </c>
      <c r="C819" s="135">
        <v>0</v>
      </c>
      <c r="D819" s="135">
        <f>SUM(D820:D824)</f>
        <v>0</v>
      </c>
    </row>
    <row r="820" ht="15" hidden="1" customHeight="1" spans="1:4">
      <c r="A820" s="134">
        <v>2111101</v>
      </c>
      <c r="B820" s="136" t="s">
        <v>720</v>
      </c>
      <c r="C820" s="137"/>
      <c r="D820" s="137"/>
    </row>
    <row r="821" ht="15" hidden="1" customHeight="1" spans="1:4">
      <c r="A821" s="134">
        <v>2111102</v>
      </c>
      <c r="B821" s="136" t="s">
        <v>721</v>
      </c>
      <c r="C821" s="137"/>
      <c r="D821" s="137"/>
    </row>
    <row r="822" ht="15" hidden="1" customHeight="1" spans="1:4">
      <c r="A822" s="134">
        <v>2111103</v>
      </c>
      <c r="B822" s="136" t="s">
        <v>722</v>
      </c>
      <c r="C822" s="137"/>
      <c r="D822" s="137"/>
    </row>
    <row r="823" ht="15" hidden="1" customHeight="1" spans="1:4">
      <c r="A823" s="134">
        <v>2111104</v>
      </c>
      <c r="B823" s="136" t="s">
        <v>723</v>
      </c>
      <c r="C823" s="137"/>
      <c r="D823" s="137"/>
    </row>
    <row r="824" ht="15" hidden="1" customHeight="1" spans="1:4">
      <c r="A824" s="134">
        <v>2111199</v>
      </c>
      <c r="B824" s="136" t="s">
        <v>724</v>
      </c>
      <c r="C824" s="137"/>
      <c r="D824" s="137"/>
    </row>
    <row r="825" ht="15" hidden="1" customHeight="1" spans="1:4">
      <c r="A825" s="134">
        <v>21112</v>
      </c>
      <c r="B825" s="101" t="s">
        <v>725</v>
      </c>
      <c r="C825" s="135">
        <v>0</v>
      </c>
      <c r="D825" s="135">
        <f>D826</f>
        <v>0</v>
      </c>
    </row>
    <row r="826" ht="15" hidden="1" customHeight="1" spans="1:4">
      <c r="A826" s="100">
        <v>2111201</v>
      </c>
      <c r="B826" s="136" t="s">
        <v>726</v>
      </c>
      <c r="C826" s="137"/>
      <c r="D826" s="137"/>
    </row>
    <row r="827" ht="15" hidden="1" customHeight="1" spans="1:4">
      <c r="A827" s="100">
        <v>21113</v>
      </c>
      <c r="B827" s="101" t="s">
        <v>727</v>
      </c>
      <c r="C827" s="135">
        <v>0</v>
      </c>
      <c r="D827" s="135">
        <f>D828</f>
        <v>0</v>
      </c>
    </row>
    <row r="828" ht="15" hidden="1" customHeight="1" spans="1:4">
      <c r="A828" s="100">
        <v>2111301</v>
      </c>
      <c r="B828" s="136" t="s">
        <v>728</v>
      </c>
      <c r="C828" s="137"/>
      <c r="D828" s="137"/>
    </row>
    <row r="829" ht="15" hidden="1" customHeight="1" spans="1:4">
      <c r="A829" s="100">
        <v>21114</v>
      </c>
      <c r="B829" s="101" t="s">
        <v>729</v>
      </c>
      <c r="C829" s="135">
        <v>0</v>
      </c>
      <c r="D829" s="135">
        <f>SUM(D830:D839)</f>
        <v>0</v>
      </c>
    </row>
    <row r="830" ht="15" hidden="1" customHeight="1" spans="1:4">
      <c r="A830" s="100">
        <v>2111401</v>
      </c>
      <c r="B830" s="136" t="s">
        <v>127</v>
      </c>
      <c r="C830" s="137"/>
      <c r="D830" s="137"/>
    </row>
    <row r="831" ht="15" hidden="1" customHeight="1" spans="1:4">
      <c r="A831" s="100">
        <v>2111402</v>
      </c>
      <c r="B831" s="136" t="s">
        <v>128</v>
      </c>
      <c r="C831" s="137"/>
      <c r="D831" s="137"/>
    </row>
    <row r="832" ht="15" hidden="1" customHeight="1" spans="1:4">
      <c r="A832" s="100">
        <v>2111403</v>
      </c>
      <c r="B832" s="136" t="s">
        <v>129</v>
      </c>
      <c r="C832" s="137"/>
      <c r="D832" s="137"/>
    </row>
    <row r="833" ht="15" hidden="1" customHeight="1" spans="1:4">
      <c r="A833" s="100">
        <v>2111406</v>
      </c>
      <c r="B833" s="136" t="s">
        <v>730</v>
      </c>
      <c r="C833" s="137"/>
      <c r="D833" s="137"/>
    </row>
    <row r="834" ht="15" hidden="1" customHeight="1" spans="1:4">
      <c r="A834" s="100">
        <v>2111407</v>
      </c>
      <c r="B834" s="136" t="s">
        <v>731</v>
      </c>
      <c r="C834" s="137"/>
      <c r="D834" s="137"/>
    </row>
    <row r="835" ht="15" hidden="1" customHeight="1" spans="1:4">
      <c r="A835" s="100">
        <v>2111408</v>
      </c>
      <c r="B835" s="136" t="s">
        <v>732</v>
      </c>
      <c r="C835" s="137"/>
      <c r="D835" s="137"/>
    </row>
    <row r="836" ht="15" hidden="1" customHeight="1" spans="1:4">
      <c r="A836" s="100">
        <v>2111411</v>
      </c>
      <c r="B836" s="136" t="s">
        <v>167</v>
      </c>
      <c r="C836" s="137"/>
      <c r="D836" s="137"/>
    </row>
    <row r="837" ht="15" hidden="1" customHeight="1" spans="1:4">
      <c r="A837" s="100">
        <v>2111413</v>
      </c>
      <c r="B837" s="136" t="s">
        <v>733</v>
      </c>
      <c r="C837" s="137"/>
      <c r="D837" s="137"/>
    </row>
    <row r="838" ht="15" hidden="1" customHeight="1" spans="1:4">
      <c r="A838" s="100">
        <v>2111450</v>
      </c>
      <c r="B838" s="136" t="s">
        <v>136</v>
      </c>
      <c r="C838" s="137"/>
      <c r="D838" s="137"/>
    </row>
    <row r="839" ht="15" hidden="1" customHeight="1" spans="1:4">
      <c r="A839" s="100">
        <v>2111499</v>
      </c>
      <c r="B839" s="136" t="s">
        <v>734</v>
      </c>
      <c r="C839" s="137"/>
      <c r="D839" s="137"/>
    </row>
    <row r="840" ht="15" hidden="1" customHeight="1" spans="1:4">
      <c r="A840" s="100">
        <v>21199</v>
      </c>
      <c r="B840" s="101" t="s">
        <v>735</v>
      </c>
      <c r="C840" s="135">
        <v>0</v>
      </c>
      <c r="D840" s="135">
        <f>D841</f>
        <v>0</v>
      </c>
    </row>
    <row r="841" ht="15" hidden="1" customHeight="1" spans="1:4">
      <c r="A841" s="100">
        <v>2119999</v>
      </c>
      <c r="B841" s="136" t="s">
        <v>736</v>
      </c>
      <c r="C841" s="137"/>
      <c r="D841" s="137"/>
    </row>
    <row r="842" ht="15" customHeight="1" spans="1:4">
      <c r="A842" s="100">
        <v>212</v>
      </c>
      <c r="B842" s="101" t="s">
        <v>737</v>
      </c>
      <c r="C842" s="135">
        <f>C843</f>
        <v>19.82</v>
      </c>
      <c r="D842" s="135">
        <f>D843+D854+D856+D859+D861+D863</f>
        <v>0</v>
      </c>
    </row>
    <row r="843" ht="15" customHeight="1" spans="1:4">
      <c r="A843" s="100">
        <v>21201</v>
      </c>
      <c r="B843" s="101" t="s">
        <v>738</v>
      </c>
      <c r="C843" s="135">
        <f>SUM(C844:C853)</f>
        <v>19.82</v>
      </c>
      <c r="D843" s="135">
        <f>SUM(D844:D853)</f>
        <v>0</v>
      </c>
    </row>
    <row r="844" ht="15" hidden="1" customHeight="1" spans="1:4">
      <c r="A844" s="100">
        <v>2120101</v>
      </c>
      <c r="B844" s="136" t="s">
        <v>127</v>
      </c>
      <c r="C844" s="137"/>
      <c r="D844" s="137"/>
    </row>
    <row r="845" ht="15" hidden="1" customHeight="1" spans="1:4">
      <c r="A845" s="100">
        <v>2120102</v>
      </c>
      <c r="B845" s="136" t="s">
        <v>128</v>
      </c>
      <c r="C845" s="137"/>
      <c r="D845" s="137"/>
    </row>
    <row r="846" ht="15" hidden="1" customHeight="1" spans="1:4">
      <c r="A846" s="100">
        <v>2120103</v>
      </c>
      <c r="B846" s="136" t="s">
        <v>129</v>
      </c>
      <c r="C846" s="137"/>
      <c r="D846" s="137"/>
    </row>
    <row r="847" ht="15" hidden="1" customHeight="1" spans="1:4">
      <c r="A847" s="100">
        <v>2120104</v>
      </c>
      <c r="B847" s="136" t="s">
        <v>739</v>
      </c>
      <c r="C847" s="137"/>
      <c r="D847" s="137"/>
    </row>
    <row r="848" ht="15" hidden="1" customHeight="1" spans="1:4">
      <c r="A848" s="100">
        <v>2120105</v>
      </c>
      <c r="B848" s="136" t="s">
        <v>740</v>
      </c>
      <c r="C848" s="137"/>
      <c r="D848" s="137"/>
    </row>
    <row r="849" ht="15" hidden="1" customHeight="1" spans="1:4">
      <c r="A849" s="100">
        <v>2120106</v>
      </c>
      <c r="B849" s="136" t="s">
        <v>741</v>
      </c>
      <c r="C849" s="137"/>
      <c r="D849" s="137"/>
    </row>
    <row r="850" ht="15" hidden="1" customHeight="1" spans="1:4">
      <c r="A850" s="134">
        <v>2120107</v>
      </c>
      <c r="B850" s="136" t="s">
        <v>742</v>
      </c>
      <c r="C850" s="137"/>
      <c r="D850" s="137"/>
    </row>
    <row r="851" ht="15" hidden="1" customHeight="1" spans="1:4">
      <c r="A851" s="100">
        <v>2120109</v>
      </c>
      <c r="B851" s="136" t="s">
        <v>743</v>
      </c>
      <c r="C851" s="137"/>
      <c r="D851" s="137"/>
    </row>
    <row r="852" ht="15" hidden="1" customHeight="1" spans="1:4">
      <c r="A852" s="100">
        <v>2120110</v>
      </c>
      <c r="B852" s="136" t="s">
        <v>744</v>
      </c>
      <c r="C852" s="137"/>
      <c r="D852" s="137"/>
    </row>
    <row r="853" ht="15" customHeight="1" spans="1:4">
      <c r="A853" s="134">
        <v>2120199</v>
      </c>
      <c r="B853" s="136" t="s">
        <v>745</v>
      </c>
      <c r="C853" s="137">
        <v>19.82</v>
      </c>
      <c r="D853" s="137"/>
    </row>
    <row r="854" ht="15" hidden="1" customHeight="1" spans="1:4">
      <c r="A854" s="100">
        <v>21202</v>
      </c>
      <c r="B854" s="101" t="s">
        <v>746</v>
      </c>
      <c r="C854" s="135">
        <v>0</v>
      </c>
      <c r="D854" s="135">
        <f>D855</f>
        <v>0</v>
      </c>
    </row>
    <row r="855" ht="15" hidden="1" customHeight="1" spans="1:4">
      <c r="A855" s="100">
        <v>2120201</v>
      </c>
      <c r="B855" s="136" t="s">
        <v>747</v>
      </c>
      <c r="C855" s="137"/>
      <c r="D855" s="137"/>
    </row>
    <row r="856" ht="15" hidden="1" customHeight="1" spans="1:4">
      <c r="A856" s="100">
        <v>21203</v>
      </c>
      <c r="B856" s="101" t="s">
        <v>748</v>
      </c>
      <c r="C856" s="135">
        <v>0</v>
      </c>
      <c r="D856" s="135">
        <f>SUM(D857:D858)</f>
        <v>0</v>
      </c>
    </row>
    <row r="857" ht="15" hidden="1" customHeight="1" spans="1:4">
      <c r="A857" s="100">
        <v>2120303</v>
      </c>
      <c r="B857" s="136" t="s">
        <v>749</v>
      </c>
      <c r="C857" s="137"/>
      <c r="D857" s="137"/>
    </row>
    <row r="858" ht="15" hidden="1" customHeight="1" spans="1:4">
      <c r="A858" s="100">
        <v>2120399</v>
      </c>
      <c r="B858" s="136" t="s">
        <v>750</v>
      </c>
      <c r="C858" s="137"/>
      <c r="D858" s="137"/>
    </row>
    <row r="859" ht="15" hidden="1" customHeight="1" spans="1:4">
      <c r="A859" s="100">
        <v>21205</v>
      </c>
      <c r="B859" s="101" t="s">
        <v>751</v>
      </c>
      <c r="C859" s="135">
        <v>0</v>
      </c>
      <c r="D859" s="135">
        <f t="shared" ref="D859:D863" si="0">D860</f>
        <v>0</v>
      </c>
    </row>
    <row r="860" ht="15" hidden="1" customHeight="1" spans="1:4">
      <c r="A860" s="100">
        <v>2120501</v>
      </c>
      <c r="B860" s="136" t="s">
        <v>752</v>
      </c>
      <c r="C860" s="137"/>
      <c r="D860" s="137"/>
    </row>
    <row r="861" ht="15" hidden="1" customHeight="1" spans="1:4">
      <c r="A861" s="100">
        <v>21206</v>
      </c>
      <c r="B861" s="101" t="s">
        <v>753</v>
      </c>
      <c r="C861" s="135">
        <v>0</v>
      </c>
      <c r="D861" s="135">
        <f t="shared" si="0"/>
        <v>0</v>
      </c>
    </row>
    <row r="862" ht="15" hidden="1" customHeight="1" spans="1:4">
      <c r="A862" s="100">
        <v>2120601</v>
      </c>
      <c r="B862" s="136" t="s">
        <v>754</v>
      </c>
      <c r="C862" s="137"/>
      <c r="D862" s="137"/>
    </row>
    <row r="863" ht="15" hidden="1" customHeight="1" spans="1:4">
      <c r="A863" s="100">
        <v>21299</v>
      </c>
      <c r="B863" s="101" t="s">
        <v>755</v>
      </c>
      <c r="C863" s="135">
        <v>0</v>
      </c>
      <c r="D863" s="135">
        <f t="shared" si="0"/>
        <v>0</v>
      </c>
    </row>
    <row r="864" ht="15" hidden="1" customHeight="1" spans="1:4">
      <c r="A864" s="100">
        <v>2129999</v>
      </c>
      <c r="B864" s="136" t="s">
        <v>756</v>
      </c>
      <c r="C864" s="137"/>
      <c r="D864" s="137"/>
    </row>
    <row r="865" ht="15" customHeight="1" spans="1:4">
      <c r="A865" s="100">
        <v>213</v>
      </c>
      <c r="B865" s="101" t="s">
        <v>757</v>
      </c>
      <c r="C865" s="135">
        <f>C866+C954</f>
        <v>1164.02</v>
      </c>
      <c r="D865" s="135">
        <f>D866+D892+D915+D943+D954+D961+D967+D970</f>
        <v>152.6</v>
      </c>
    </row>
    <row r="866" ht="15" customHeight="1" spans="1:4">
      <c r="A866" s="134">
        <v>21301</v>
      </c>
      <c r="B866" s="101" t="s">
        <v>758</v>
      </c>
      <c r="C866" s="135">
        <f>SUM(C867:C891)</f>
        <v>447.08</v>
      </c>
      <c r="D866" s="135">
        <f>SUM(D867:D891)</f>
        <v>0</v>
      </c>
    </row>
    <row r="867" ht="15" hidden="1" customHeight="1" spans="1:4">
      <c r="A867" s="100">
        <v>2130101</v>
      </c>
      <c r="B867" s="136" t="s">
        <v>127</v>
      </c>
      <c r="C867" s="137"/>
      <c r="D867" s="137"/>
    </row>
    <row r="868" ht="15" hidden="1" customHeight="1" spans="1:4">
      <c r="A868" s="100">
        <v>2130102</v>
      </c>
      <c r="B868" s="136" t="s">
        <v>128</v>
      </c>
      <c r="C868" s="137"/>
      <c r="D868" s="137"/>
    </row>
    <row r="869" ht="15" hidden="1" customHeight="1" spans="1:4">
      <c r="A869" s="100">
        <v>2130103</v>
      </c>
      <c r="B869" s="136" t="s">
        <v>129</v>
      </c>
      <c r="C869" s="137"/>
      <c r="D869" s="137"/>
    </row>
    <row r="870" ht="15" customHeight="1" spans="1:4">
      <c r="A870" s="100">
        <v>2130104</v>
      </c>
      <c r="B870" s="136" t="s">
        <v>136</v>
      </c>
      <c r="C870" s="137">
        <v>403.62</v>
      </c>
      <c r="D870" s="137"/>
    </row>
    <row r="871" ht="15" hidden="1" customHeight="1" spans="1:4">
      <c r="A871" s="100">
        <v>2130105</v>
      </c>
      <c r="B871" s="136" t="s">
        <v>759</v>
      </c>
      <c r="C871" s="137"/>
      <c r="D871" s="137"/>
    </row>
    <row r="872" ht="15" hidden="1" customHeight="1" spans="1:4">
      <c r="A872" s="100">
        <v>2130106</v>
      </c>
      <c r="B872" s="136" t="s">
        <v>760</v>
      </c>
      <c r="C872" s="137"/>
      <c r="D872" s="137"/>
    </row>
    <row r="873" ht="15" hidden="1" customHeight="1" spans="1:4">
      <c r="A873" s="100">
        <v>2130108</v>
      </c>
      <c r="B873" s="136" t="s">
        <v>761</v>
      </c>
      <c r="C873" s="137"/>
      <c r="D873" s="137"/>
    </row>
    <row r="874" ht="15" hidden="1" customHeight="1" spans="1:4">
      <c r="A874" s="100">
        <v>2130109</v>
      </c>
      <c r="B874" s="136" t="s">
        <v>762</v>
      </c>
      <c r="C874" s="137"/>
      <c r="D874" s="137"/>
    </row>
    <row r="875" ht="15" hidden="1" customHeight="1" spans="1:4">
      <c r="A875" s="100">
        <v>2130110</v>
      </c>
      <c r="B875" s="136" t="s">
        <v>763</v>
      </c>
      <c r="C875" s="137"/>
      <c r="D875" s="137"/>
    </row>
    <row r="876" ht="15" hidden="1" customHeight="1" spans="1:4">
      <c r="A876" s="100">
        <v>2130111</v>
      </c>
      <c r="B876" s="136" t="s">
        <v>764</v>
      </c>
      <c r="C876" s="137"/>
      <c r="D876" s="137"/>
    </row>
    <row r="877" ht="15" hidden="1" customHeight="1" spans="1:4">
      <c r="A877" s="100">
        <v>2130112</v>
      </c>
      <c r="B877" s="136" t="s">
        <v>765</v>
      </c>
      <c r="C877" s="137"/>
      <c r="D877" s="137"/>
    </row>
    <row r="878" ht="15" hidden="1" customHeight="1" spans="1:4">
      <c r="A878" s="100">
        <v>2130114</v>
      </c>
      <c r="B878" s="136" t="s">
        <v>766</v>
      </c>
      <c r="C878" s="137"/>
      <c r="D878" s="137"/>
    </row>
    <row r="879" ht="15" hidden="1" customHeight="1" spans="1:4">
      <c r="A879" s="100">
        <v>2130119</v>
      </c>
      <c r="B879" s="136" t="s">
        <v>767</v>
      </c>
      <c r="C879" s="137"/>
      <c r="D879" s="137"/>
    </row>
    <row r="880" ht="15" hidden="1" customHeight="1" spans="1:4">
      <c r="A880" s="100">
        <v>2130120</v>
      </c>
      <c r="B880" s="136" t="s">
        <v>768</v>
      </c>
      <c r="C880" s="137"/>
      <c r="D880" s="137"/>
    </row>
    <row r="881" ht="15" hidden="1" customHeight="1" spans="1:4">
      <c r="A881" s="100">
        <v>2130121</v>
      </c>
      <c r="B881" s="136" t="s">
        <v>769</v>
      </c>
      <c r="C881" s="137"/>
      <c r="D881" s="137"/>
    </row>
    <row r="882" ht="15" hidden="1" customHeight="1" spans="1:4">
      <c r="A882" s="100">
        <v>2130122</v>
      </c>
      <c r="B882" s="136" t="s">
        <v>770</v>
      </c>
      <c r="C882" s="137"/>
      <c r="D882" s="137"/>
    </row>
    <row r="883" ht="15" hidden="1" customHeight="1" spans="1:4">
      <c r="A883" s="100">
        <v>2130124</v>
      </c>
      <c r="B883" s="136" t="s">
        <v>771</v>
      </c>
      <c r="C883" s="137"/>
      <c r="D883" s="137"/>
    </row>
    <row r="884" ht="15" hidden="1" customHeight="1" spans="1:4">
      <c r="A884" s="100">
        <v>2130125</v>
      </c>
      <c r="B884" s="136" t="s">
        <v>772</v>
      </c>
      <c r="C884" s="137"/>
      <c r="D884" s="137"/>
    </row>
    <row r="885" ht="15" hidden="1" customHeight="1" spans="1:4">
      <c r="A885" s="100">
        <v>2130126</v>
      </c>
      <c r="B885" s="136" t="s">
        <v>773</v>
      </c>
      <c r="C885" s="137"/>
      <c r="D885" s="137"/>
    </row>
    <row r="886" ht="15" hidden="1" customHeight="1" spans="1:4">
      <c r="A886" s="100">
        <v>2130135</v>
      </c>
      <c r="B886" s="136" t="s">
        <v>774</v>
      </c>
      <c r="C886" s="137"/>
      <c r="D886" s="137"/>
    </row>
    <row r="887" ht="15" hidden="1" customHeight="1" spans="1:4">
      <c r="A887" s="100">
        <v>2130142</v>
      </c>
      <c r="B887" s="136" t="s">
        <v>775</v>
      </c>
      <c r="C887" s="137"/>
      <c r="D887" s="137"/>
    </row>
    <row r="888" ht="15" hidden="1" customHeight="1" spans="1:4">
      <c r="A888" s="100">
        <v>2130148</v>
      </c>
      <c r="B888" s="136" t="s">
        <v>776</v>
      </c>
      <c r="C888" s="137"/>
      <c r="D888" s="137"/>
    </row>
    <row r="889" ht="15" customHeight="1" spans="1:4">
      <c r="A889" s="100">
        <v>2130152</v>
      </c>
      <c r="B889" s="136" t="s">
        <v>777</v>
      </c>
      <c r="C889" s="137">
        <v>25.85</v>
      </c>
      <c r="D889" s="137"/>
    </row>
    <row r="890" ht="15" hidden="1" customHeight="1" spans="1:4">
      <c r="A890" s="100">
        <v>2130153</v>
      </c>
      <c r="B890" s="136" t="s">
        <v>778</v>
      </c>
      <c r="C890" s="137"/>
      <c r="D890" s="137"/>
    </row>
    <row r="891" ht="15" customHeight="1" spans="1:4">
      <c r="A891" s="100">
        <v>2130199</v>
      </c>
      <c r="B891" s="136" t="s">
        <v>779</v>
      </c>
      <c r="C891" s="137">
        <v>17.61</v>
      </c>
      <c r="D891" s="137"/>
    </row>
    <row r="892" ht="15" hidden="1" customHeight="1" spans="1:4">
      <c r="A892" s="100">
        <v>21302</v>
      </c>
      <c r="B892" s="101" t="s">
        <v>780</v>
      </c>
      <c r="C892" s="135">
        <v>0</v>
      </c>
      <c r="D892" s="135">
        <f>SUM(D893:D914)</f>
        <v>0</v>
      </c>
    </row>
    <row r="893" ht="15" hidden="1" customHeight="1" spans="1:4">
      <c r="A893" s="100">
        <v>2130201</v>
      </c>
      <c r="B893" s="136" t="s">
        <v>127</v>
      </c>
      <c r="C893" s="137"/>
      <c r="D893" s="137"/>
    </row>
    <row r="894" ht="15" hidden="1" customHeight="1" spans="1:4">
      <c r="A894" s="100">
        <v>2130202</v>
      </c>
      <c r="B894" s="136" t="s">
        <v>128</v>
      </c>
      <c r="C894" s="137"/>
      <c r="D894" s="137"/>
    </row>
    <row r="895" ht="15" hidden="1" customHeight="1" spans="1:4">
      <c r="A895" s="100">
        <v>2130203</v>
      </c>
      <c r="B895" s="136" t="s">
        <v>129</v>
      </c>
      <c r="C895" s="137"/>
      <c r="D895" s="137"/>
    </row>
    <row r="896" ht="15" hidden="1" customHeight="1" spans="1:4">
      <c r="A896" s="100">
        <v>2130204</v>
      </c>
      <c r="B896" s="136" t="s">
        <v>781</v>
      </c>
      <c r="C896" s="137"/>
      <c r="D896" s="137"/>
    </row>
    <row r="897" ht="15" hidden="1" customHeight="1" spans="1:4">
      <c r="A897" s="100">
        <v>2130205</v>
      </c>
      <c r="B897" s="136" t="s">
        <v>782</v>
      </c>
      <c r="C897" s="137"/>
      <c r="D897" s="137"/>
    </row>
    <row r="898" ht="15" hidden="1" customHeight="1" spans="1:4">
      <c r="A898" s="100">
        <v>2130206</v>
      </c>
      <c r="B898" s="136" t="s">
        <v>783</v>
      </c>
      <c r="C898" s="137"/>
      <c r="D898" s="137"/>
    </row>
    <row r="899" ht="15" hidden="1" customHeight="1" spans="1:4">
      <c r="A899" s="100">
        <v>2130207</v>
      </c>
      <c r="B899" s="136" t="s">
        <v>784</v>
      </c>
      <c r="C899" s="137"/>
      <c r="D899" s="137"/>
    </row>
    <row r="900" ht="15" hidden="1" customHeight="1" spans="1:4">
      <c r="A900" s="100">
        <v>2130209</v>
      </c>
      <c r="B900" s="136" t="s">
        <v>785</v>
      </c>
      <c r="C900" s="137"/>
      <c r="D900" s="137"/>
    </row>
    <row r="901" ht="15" hidden="1" customHeight="1" spans="1:4">
      <c r="A901" s="100">
        <v>2130211</v>
      </c>
      <c r="B901" s="136" t="s">
        <v>786</v>
      </c>
      <c r="C901" s="137"/>
      <c r="D901" s="137"/>
    </row>
    <row r="902" ht="15" hidden="1" customHeight="1" spans="1:4">
      <c r="A902" s="100">
        <v>2130212</v>
      </c>
      <c r="B902" s="136" t="s">
        <v>787</v>
      </c>
      <c r="C902" s="137"/>
      <c r="D902" s="137"/>
    </row>
    <row r="903" ht="15" hidden="1" customHeight="1" spans="1:4">
      <c r="A903" s="100">
        <v>2130213</v>
      </c>
      <c r="B903" s="136" t="s">
        <v>788</v>
      </c>
      <c r="C903" s="137"/>
      <c r="D903" s="137"/>
    </row>
    <row r="904" ht="15" hidden="1" customHeight="1" spans="1:4">
      <c r="A904" s="100">
        <v>2130217</v>
      </c>
      <c r="B904" s="136" t="s">
        <v>789</v>
      </c>
      <c r="C904" s="137"/>
      <c r="D904" s="137"/>
    </row>
    <row r="905" ht="15" hidden="1" customHeight="1" spans="1:4">
      <c r="A905" s="100">
        <v>2130220</v>
      </c>
      <c r="B905" s="136" t="s">
        <v>790</v>
      </c>
      <c r="C905" s="137"/>
      <c r="D905" s="137"/>
    </row>
    <row r="906" ht="15" hidden="1" customHeight="1" spans="1:4">
      <c r="A906" s="100">
        <v>2130221</v>
      </c>
      <c r="B906" s="136" t="s">
        <v>791</v>
      </c>
      <c r="C906" s="137"/>
      <c r="D906" s="137"/>
    </row>
    <row r="907" ht="15" hidden="1" customHeight="1" spans="1:4">
      <c r="A907" s="100">
        <v>2130223</v>
      </c>
      <c r="B907" s="136" t="s">
        <v>792</v>
      </c>
      <c r="C907" s="137"/>
      <c r="D907" s="137"/>
    </row>
    <row r="908" ht="15" hidden="1" customHeight="1" spans="1:4">
      <c r="A908" s="100">
        <v>2130226</v>
      </c>
      <c r="B908" s="136" t="s">
        <v>793</v>
      </c>
      <c r="C908" s="137"/>
      <c r="D908" s="137"/>
    </row>
    <row r="909" ht="15" hidden="1" customHeight="1" spans="1:4">
      <c r="A909" s="100">
        <v>2130227</v>
      </c>
      <c r="B909" s="136" t="s">
        <v>794</v>
      </c>
      <c r="C909" s="137"/>
      <c r="D909" s="137"/>
    </row>
    <row r="910" ht="15" hidden="1" customHeight="1" spans="1:4">
      <c r="A910" s="100">
        <v>2130234</v>
      </c>
      <c r="B910" s="136" t="s">
        <v>795</v>
      </c>
      <c r="C910" s="137"/>
      <c r="D910" s="137"/>
    </row>
    <row r="911" ht="15" hidden="1" customHeight="1" spans="1:4">
      <c r="A911" s="100">
        <v>2130236</v>
      </c>
      <c r="B911" s="136" t="s">
        <v>796</v>
      </c>
      <c r="C911" s="137"/>
      <c r="D911" s="137"/>
    </row>
    <row r="912" ht="15" hidden="1" customHeight="1" spans="1:4">
      <c r="A912" s="100">
        <v>2130237</v>
      </c>
      <c r="B912" s="136" t="s">
        <v>765</v>
      </c>
      <c r="C912" s="137"/>
      <c r="D912" s="137"/>
    </row>
    <row r="913" ht="15" hidden="1" customHeight="1" spans="1:4">
      <c r="A913" s="100">
        <v>2130238</v>
      </c>
      <c r="B913" s="136" t="s">
        <v>797</v>
      </c>
      <c r="C913" s="137"/>
      <c r="D913" s="137"/>
    </row>
    <row r="914" ht="15" hidden="1" customHeight="1" spans="1:4">
      <c r="A914" s="100">
        <v>2130299</v>
      </c>
      <c r="B914" s="136" t="s">
        <v>798</v>
      </c>
      <c r="C914" s="137"/>
      <c r="D914" s="137"/>
    </row>
    <row r="915" ht="15" hidden="1" customHeight="1" spans="1:4">
      <c r="A915" s="100">
        <v>21303</v>
      </c>
      <c r="B915" s="101" t="s">
        <v>799</v>
      </c>
      <c r="C915" s="135">
        <v>0</v>
      </c>
      <c r="D915" s="135">
        <f>SUM(D916:D942)</f>
        <v>0</v>
      </c>
    </row>
    <row r="916" ht="15" hidden="1" customHeight="1" spans="1:4">
      <c r="A916" s="100">
        <v>2130301</v>
      </c>
      <c r="B916" s="136" t="s">
        <v>127</v>
      </c>
      <c r="C916" s="137"/>
      <c r="D916" s="137"/>
    </row>
    <row r="917" ht="15" hidden="1" customHeight="1" spans="1:4">
      <c r="A917" s="100">
        <v>2130302</v>
      </c>
      <c r="B917" s="136" t="s">
        <v>128</v>
      </c>
      <c r="C917" s="137"/>
      <c r="D917" s="137"/>
    </row>
    <row r="918" ht="15" hidden="1" customHeight="1" spans="1:4">
      <c r="A918" s="100">
        <v>2130303</v>
      </c>
      <c r="B918" s="136" t="s">
        <v>129</v>
      </c>
      <c r="C918" s="137"/>
      <c r="D918" s="137"/>
    </row>
    <row r="919" ht="15" hidden="1" customHeight="1" spans="1:4">
      <c r="A919" s="100">
        <v>2130304</v>
      </c>
      <c r="B919" s="136" t="s">
        <v>800</v>
      </c>
      <c r="C919" s="137"/>
      <c r="D919" s="137"/>
    </row>
    <row r="920" ht="15" hidden="1" customHeight="1" spans="1:4">
      <c r="A920" s="100">
        <v>2130305</v>
      </c>
      <c r="B920" s="136" t="s">
        <v>801</v>
      </c>
      <c r="C920" s="137"/>
      <c r="D920" s="137"/>
    </row>
    <row r="921" ht="15" hidden="1" customHeight="1" spans="1:4">
      <c r="A921" s="100">
        <v>2130306</v>
      </c>
      <c r="B921" s="136" t="s">
        <v>802</v>
      </c>
      <c r="C921" s="137"/>
      <c r="D921" s="137"/>
    </row>
    <row r="922" ht="15" hidden="1" customHeight="1" spans="1:4">
      <c r="A922" s="100">
        <v>2130307</v>
      </c>
      <c r="B922" s="136" t="s">
        <v>803</v>
      </c>
      <c r="C922" s="137"/>
      <c r="D922" s="137"/>
    </row>
    <row r="923" ht="15" hidden="1" customHeight="1" spans="1:4">
      <c r="A923" s="100">
        <v>2130308</v>
      </c>
      <c r="B923" s="136" t="s">
        <v>804</v>
      </c>
      <c r="C923" s="137"/>
      <c r="D923" s="137"/>
    </row>
    <row r="924" ht="15" hidden="1" customHeight="1" spans="1:4">
      <c r="A924" s="100">
        <v>2130309</v>
      </c>
      <c r="B924" s="136" t="s">
        <v>805</v>
      </c>
      <c r="C924" s="137"/>
      <c r="D924" s="137"/>
    </row>
    <row r="925" ht="15" hidden="1" customHeight="1" spans="1:4">
      <c r="A925" s="100">
        <v>2130310</v>
      </c>
      <c r="B925" s="136" t="s">
        <v>806</v>
      </c>
      <c r="C925" s="137"/>
      <c r="D925" s="137"/>
    </row>
    <row r="926" ht="15" hidden="1" customHeight="1" spans="1:4">
      <c r="A926" s="100">
        <v>2130311</v>
      </c>
      <c r="B926" s="136" t="s">
        <v>807</v>
      </c>
      <c r="C926" s="137"/>
      <c r="D926" s="137"/>
    </row>
    <row r="927" ht="15" hidden="1" customHeight="1" spans="1:4">
      <c r="A927" s="100">
        <v>2130312</v>
      </c>
      <c r="B927" s="136" t="s">
        <v>808</v>
      </c>
      <c r="C927" s="137"/>
      <c r="D927" s="137"/>
    </row>
    <row r="928" ht="15" hidden="1" customHeight="1" spans="1:4">
      <c r="A928" s="100">
        <v>2130313</v>
      </c>
      <c r="B928" s="136" t="s">
        <v>809</v>
      </c>
      <c r="C928" s="137"/>
      <c r="D928" s="137"/>
    </row>
    <row r="929" ht="15" hidden="1" customHeight="1" spans="1:4">
      <c r="A929" s="100">
        <v>2130314</v>
      </c>
      <c r="B929" s="136" t="s">
        <v>810</v>
      </c>
      <c r="C929" s="137"/>
      <c r="D929" s="137"/>
    </row>
    <row r="930" ht="15" hidden="1" customHeight="1" spans="1:4">
      <c r="A930" s="100">
        <v>2130315</v>
      </c>
      <c r="B930" s="136" t="s">
        <v>811</v>
      </c>
      <c r="C930" s="137"/>
      <c r="D930" s="137"/>
    </row>
    <row r="931" ht="15" hidden="1" customHeight="1" spans="1:4">
      <c r="A931" s="100">
        <v>2130316</v>
      </c>
      <c r="B931" s="136" t="s">
        <v>812</v>
      </c>
      <c r="C931" s="137"/>
      <c r="D931" s="137"/>
    </row>
    <row r="932" ht="15" hidden="1" customHeight="1" spans="1:4">
      <c r="A932" s="100">
        <v>2130317</v>
      </c>
      <c r="B932" s="136" t="s">
        <v>813</v>
      </c>
      <c r="C932" s="137"/>
      <c r="D932" s="137"/>
    </row>
    <row r="933" ht="15" hidden="1" customHeight="1" spans="1:4">
      <c r="A933" s="100">
        <v>2130318</v>
      </c>
      <c r="B933" s="136" t="s">
        <v>814</v>
      </c>
      <c r="C933" s="137"/>
      <c r="D933" s="137"/>
    </row>
    <row r="934" ht="15" hidden="1" customHeight="1" spans="1:4">
      <c r="A934" s="100">
        <v>2130319</v>
      </c>
      <c r="B934" s="136" t="s">
        <v>815</v>
      </c>
      <c r="C934" s="137"/>
      <c r="D934" s="137"/>
    </row>
    <row r="935" ht="15" hidden="1" customHeight="1" spans="1:4">
      <c r="A935" s="100">
        <v>2130321</v>
      </c>
      <c r="B935" s="136" t="s">
        <v>816</v>
      </c>
      <c r="C935" s="137"/>
      <c r="D935" s="137"/>
    </row>
    <row r="936" ht="15" hidden="1" customHeight="1" spans="1:4">
      <c r="A936" s="100">
        <v>2130322</v>
      </c>
      <c r="B936" s="136" t="s">
        <v>817</v>
      </c>
      <c r="C936" s="137"/>
      <c r="D936" s="137"/>
    </row>
    <row r="937" ht="15" hidden="1" customHeight="1" spans="1:4">
      <c r="A937" s="100">
        <v>2130333</v>
      </c>
      <c r="B937" s="136" t="s">
        <v>792</v>
      </c>
      <c r="C937" s="137"/>
      <c r="D937" s="137"/>
    </row>
    <row r="938" ht="15" hidden="1" customHeight="1" spans="1:4">
      <c r="A938" s="100">
        <v>2130334</v>
      </c>
      <c r="B938" s="136" t="s">
        <v>818</v>
      </c>
      <c r="C938" s="137"/>
      <c r="D938" s="137"/>
    </row>
    <row r="939" ht="15" hidden="1" customHeight="1" spans="1:4">
      <c r="A939" s="100">
        <v>2130335</v>
      </c>
      <c r="B939" s="136" t="s">
        <v>819</v>
      </c>
      <c r="C939" s="137"/>
      <c r="D939" s="137"/>
    </row>
    <row r="940" ht="15" hidden="1" customHeight="1" spans="1:4">
      <c r="A940" s="100">
        <v>2130336</v>
      </c>
      <c r="B940" s="136" t="s">
        <v>820</v>
      </c>
      <c r="C940" s="137"/>
      <c r="D940" s="137"/>
    </row>
    <row r="941" ht="15" hidden="1" customHeight="1" spans="1:4">
      <c r="A941" s="100">
        <v>2130337</v>
      </c>
      <c r="B941" s="136" t="s">
        <v>821</v>
      </c>
      <c r="C941" s="137"/>
      <c r="D941" s="137"/>
    </row>
    <row r="942" ht="15" hidden="1" customHeight="1" spans="1:4">
      <c r="A942" s="100">
        <v>2130399</v>
      </c>
      <c r="B942" s="136" t="s">
        <v>822</v>
      </c>
      <c r="C942" s="137"/>
      <c r="D942" s="137"/>
    </row>
    <row r="943" ht="15" hidden="1" customHeight="1" spans="1:4">
      <c r="A943" s="100">
        <v>21305</v>
      </c>
      <c r="B943" s="101" t="s">
        <v>823</v>
      </c>
      <c r="C943" s="135">
        <v>0</v>
      </c>
      <c r="D943" s="135">
        <f>SUM(D944:D953)</f>
        <v>0</v>
      </c>
    </row>
    <row r="944" ht="15" hidden="1" customHeight="1" spans="1:4">
      <c r="A944" s="100">
        <v>2130501</v>
      </c>
      <c r="B944" s="136" t="s">
        <v>127</v>
      </c>
      <c r="C944" s="137"/>
      <c r="D944" s="137"/>
    </row>
    <row r="945" ht="15" hidden="1" customHeight="1" spans="1:4">
      <c r="A945" s="100">
        <v>2130502</v>
      </c>
      <c r="B945" s="136" t="s">
        <v>128</v>
      </c>
      <c r="C945" s="137"/>
      <c r="D945" s="137"/>
    </row>
    <row r="946" ht="15" hidden="1" customHeight="1" spans="1:4">
      <c r="A946" s="100">
        <v>2130503</v>
      </c>
      <c r="B946" s="136" t="s">
        <v>129</v>
      </c>
      <c r="C946" s="137"/>
      <c r="D946" s="137"/>
    </row>
    <row r="947" ht="15" hidden="1" customHeight="1" spans="1:4">
      <c r="A947" s="100">
        <v>2130504</v>
      </c>
      <c r="B947" s="136" t="s">
        <v>824</v>
      </c>
      <c r="C947" s="137"/>
      <c r="D947" s="137"/>
    </row>
    <row r="948" ht="15" hidden="1" customHeight="1" spans="1:4">
      <c r="A948" s="100">
        <v>2130505</v>
      </c>
      <c r="B948" s="136" t="s">
        <v>825</v>
      </c>
      <c r="C948" s="137"/>
      <c r="D948" s="137"/>
    </row>
    <row r="949" ht="15" hidden="1" customHeight="1" spans="1:4">
      <c r="A949" s="100">
        <v>2130506</v>
      </c>
      <c r="B949" s="136" t="s">
        <v>826</v>
      </c>
      <c r="C949" s="137"/>
      <c r="D949" s="137"/>
    </row>
    <row r="950" ht="15" hidden="1" customHeight="1" spans="1:4">
      <c r="A950" s="100">
        <v>2130507</v>
      </c>
      <c r="B950" s="136" t="s">
        <v>827</v>
      </c>
      <c r="C950" s="137"/>
      <c r="D950" s="137"/>
    </row>
    <row r="951" ht="15" hidden="1" customHeight="1" spans="1:4">
      <c r="A951" s="100">
        <v>2130508</v>
      </c>
      <c r="B951" s="136" t="s">
        <v>828</v>
      </c>
      <c r="C951" s="137"/>
      <c r="D951" s="137"/>
    </row>
    <row r="952" ht="15" hidden="1" customHeight="1" spans="1:4">
      <c r="A952" s="100">
        <v>2130550</v>
      </c>
      <c r="B952" s="136" t="s">
        <v>136</v>
      </c>
      <c r="C952" s="137"/>
      <c r="D952" s="137"/>
    </row>
    <row r="953" ht="15" hidden="1" customHeight="1" spans="1:4">
      <c r="A953" s="100">
        <v>2130599</v>
      </c>
      <c r="B953" s="136" t="s">
        <v>829</v>
      </c>
      <c r="C953" s="137"/>
      <c r="D953" s="137"/>
    </row>
    <row r="954" ht="15" customHeight="1" spans="1:4">
      <c r="A954" s="100">
        <v>21307</v>
      </c>
      <c r="B954" s="101" t="s">
        <v>830</v>
      </c>
      <c r="C954" s="135">
        <f>SUM(C955:C960)</f>
        <v>716.94</v>
      </c>
      <c r="D954" s="135">
        <f>SUM(D955:D960)</f>
        <v>152.6</v>
      </c>
    </row>
    <row r="955" ht="15" customHeight="1" spans="1:4">
      <c r="A955" s="100">
        <v>2130701</v>
      </c>
      <c r="B955" s="136" t="s">
        <v>831</v>
      </c>
      <c r="C955" s="137">
        <v>152.6</v>
      </c>
      <c r="D955" s="137">
        <v>152.6</v>
      </c>
    </row>
    <row r="956" ht="15" hidden="1" customHeight="1" spans="1:4">
      <c r="A956" s="100">
        <v>2130704</v>
      </c>
      <c r="B956" s="136" t="s">
        <v>832</v>
      </c>
      <c r="C956" s="137"/>
      <c r="D956" s="137"/>
    </row>
    <row r="957" ht="15" customHeight="1" spans="1:4">
      <c r="A957" s="100">
        <v>2130705</v>
      </c>
      <c r="B957" s="136" t="s">
        <v>833</v>
      </c>
      <c r="C957" s="137">
        <v>562.59</v>
      </c>
      <c r="D957" s="137"/>
    </row>
    <row r="958" ht="15" hidden="1" customHeight="1" spans="1:4">
      <c r="A958" s="100">
        <v>2130706</v>
      </c>
      <c r="B958" s="136" t="s">
        <v>834</v>
      </c>
      <c r="C958" s="137"/>
      <c r="D958" s="137"/>
    </row>
    <row r="959" ht="15" hidden="1" customHeight="1" spans="1:4">
      <c r="A959" s="100">
        <v>2130707</v>
      </c>
      <c r="B959" s="136" t="s">
        <v>835</v>
      </c>
      <c r="C959" s="137"/>
      <c r="D959" s="137"/>
    </row>
    <row r="960" ht="15" customHeight="1" spans="1:4">
      <c r="A960" s="100">
        <v>2130799</v>
      </c>
      <c r="B960" s="136" t="s">
        <v>836</v>
      </c>
      <c r="C960" s="137">
        <v>1.75</v>
      </c>
      <c r="D960" s="137"/>
    </row>
    <row r="961" ht="15" hidden="1" customHeight="1" spans="1:4">
      <c r="A961" s="100">
        <v>21308</v>
      </c>
      <c r="B961" s="101" t="s">
        <v>837</v>
      </c>
      <c r="C961" s="135">
        <v>0</v>
      </c>
      <c r="D961" s="135">
        <f>SUM(D962:D966)</f>
        <v>0</v>
      </c>
    </row>
    <row r="962" ht="15" hidden="1" customHeight="1" spans="1:4">
      <c r="A962" s="100">
        <v>2130801</v>
      </c>
      <c r="B962" s="136" t="s">
        <v>838</v>
      </c>
      <c r="C962" s="137"/>
      <c r="D962" s="137"/>
    </row>
    <row r="963" ht="15" hidden="1" customHeight="1" spans="1:4">
      <c r="A963" s="100">
        <v>2130803</v>
      </c>
      <c r="B963" s="136" t="s">
        <v>839</v>
      </c>
      <c r="C963" s="137"/>
      <c r="D963" s="137"/>
    </row>
    <row r="964" ht="15" hidden="1" customHeight="1" spans="1:4">
      <c r="A964" s="100">
        <v>2130804</v>
      </c>
      <c r="B964" s="136" t="s">
        <v>840</v>
      </c>
      <c r="C964" s="137"/>
      <c r="D964" s="137"/>
    </row>
    <row r="965" ht="15" hidden="1" customHeight="1" spans="1:4">
      <c r="A965" s="100">
        <v>2130805</v>
      </c>
      <c r="B965" s="136" t="s">
        <v>841</v>
      </c>
      <c r="C965" s="137"/>
      <c r="D965" s="137"/>
    </row>
    <row r="966" ht="15" hidden="1" customHeight="1" spans="1:4">
      <c r="A966" s="100">
        <v>2130899</v>
      </c>
      <c r="B966" s="136" t="s">
        <v>842</v>
      </c>
      <c r="C966" s="137"/>
      <c r="D966" s="137"/>
    </row>
    <row r="967" ht="15" hidden="1" customHeight="1" spans="1:4">
      <c r="A967" s="100">
        <v>21309</v>
      </c>
      <c r="B967" s="101" t="s">
        <v>843</v>
      </c>
      <c r="C967" s="135">
        <v>0</v>
      </c>
      <c r="D967" s="135">
        <f>SUM(D968:D969)</f>
        <v>0</v>
      </c>
    </row>
    <row r="968" ht="15" hidden="1" customHeight="1" spans="1:4">
      <c r="A968" s="100">
        <v>2130901</v>
      </c>
      <c r="B968" s="136" t="s">
        <v>844</v>
      </c>
      <c r="C968" s="137"/>
      <c r="D968" s="137"/>
    </row>
    <row r="969" ht="15" hidden="1" customHeight="1" spans="1:4">
      <c r="A969" s="100">
        <v>2130999</v>
      </c>
      <c r="B969" s="136" t="s">
        <v>845</v>
      </c>
      <c r="C969" s="137"/>
      <c r="D969" s="137"/>
    </row>
    <row r="970" ht="15" hidden="1" customHeight="1" spans="1:4">
      <c r="A970" s="100">
        <v>21399</v>
      </c>
      <c r="B970" s="101" t="s">
        <v>846</v>
      </c>
      <c r="C970" s="135">
        <v>0</v>
      </c>
      <c r="D970" s="135">
        <f>SUM(D971:D972)</f>
        <v>0</v>
      </c>
    </row>
    <row r="971" ht="15" hidden="1" customHeight="1" spans="1:4">
      <c r="A971" s="100">
        <v>2139901</v>
      </c>
      <c r="B971" s="136" t="s">
        <v>847</v>
      </c>
      <c r="C971" s="137"/>
      <c r="D971" s="137"/>
    </row>
    <row r="972" ht="15" hidden="1" customHeight="1" spans="1:4">
      <c r="A972" s="100">
        <v>2139999</v>
      </c>
      <c r="B972" s="136" t="s">
        <v>848</v>
      </c>
      <c r="C972" s="137"/>
      <c r="D972" s="137"/>
    </row>
    <row r="973" ht="15" customHeight="1" spans="1:4">
      <c r="A973" s="100">
        <v>214</v>
      </c>
      <c r="B973" s="101" t="s">
        <v>849</v>
      </c>
      <c r="C973" s="135">
        <f>C974</f>
        <v>101.7</v>
      </c>
      <c r="D973" s="135">
        <f>D974+D995+D1005+D1015+D1022</f>
        <v>74.98</v>
      </c>
    </row>
    <row r="974" ht="15" customHeight="1" spans="1:4">
      <c r="A974" s="100">
        <v>21401</v>
      </c>
      <c r="B974" s="101" t="s">
        <v>850</v>
      </c>
      <c r="C974" s="135">
        <f>SUM(C975:C994)</f>
        <v>101.7</v>
      </c>
      <c r="D974" s="135">
        <f>SUM(D975:D994)</f>
        <v>74.98</v>
      </c>
    </row>
    <row r="975" ht="15" hidden="1" customHeight="1" spans="1:4">
      <c r="A975" s="100">
        <v>2140101</v>
      </c>
      <c r="B975" s="136" t="s">
        <v>127</v>
      </c>
      <c r="C975" s="137"/>
      <c r="D975" s="137"/>
    </row>
    <row r="976" ht="15" hidden="1" customHeight="1" spans="1:4">
      <c r="A976" s="100">
        <v>2140102</v>
      </c>
      <c r="B976" s="136" t="s">
        <v>128</v>
      </c>
      <c r="C976" s="137"/>
      <c r="D976" s="137"/>
    </row>
    <row r="977" ht="15" hidden="1" customHeight="1" spans="1:4">
      <c r="A977" s="100">
        <v>2140103</v>
      </c>
      <c r="B977" s="136" t="s">
        <v>129</v>
      </c>
      <c r="C977" s="137"/>
      <c r="D977" s="137"/>
    </row>
    <row r="978" ht="15" customHeight="1" spans="1:4">
      <c r="A978" s="100">
        <v>2140104</v>
      </c>
      <c r="B978" s="136" t="s">
        <v>851</v>
      </c>
      <c r="C978" s="137">
        <v>74.98</v>
      </c>
      <c r="D978" s="137">
        <v>74.98</v>
      </c>
    </row>
    <row r="979" ht="15" customHeight="1" spans="1:4">
      <c r="A979" s="100">
        <v>2140106</v>
      </c>
      <c r="B979" s="136" t="s">
        <v>852</v>
      </c>
      <c r="C979" s="137">
        <v>26.72</v>
      </c>
      <c r="D979" s="137"/>
    </row>
    <row r="980" ht="15" hidden="1" customHeight="1" spans="1:4">
      <c r="A980" s="100">
        <v>2140109</v>
      </c>
      <c r="B980" s="136" t="s">
        <v>853</v>
      </c>
      <c r="C980" s="137"/>
      <c r="D980" s="137"/>
    </row>
    <row r="981" ht="15" hidden="1" customHeight="1" spans="1:4">
      <c r="A981" s="100">
        <v>2140110</v>
      </c>
      <c r="B981" s="136" t="s">
        <v>854</v>
      </c>
      <c r="C981" s="137"/>
      <c r="D981" s="137"/>
    </row>
    <row r="982" ht="15" hidden="1" customHeight="1" spans="1:4">
      <c r="A982" s="100">
        <v>2140112</v>
      </c>
      <c r="B982" s="136" t="s">
        <v>855</v>
      </c>
      <c r="C982" s="137"/>
      <c r="D982" s="137"/>
    </row>
    <row r="983" ht="15" hidden="1" customHeight="1" spans="1:4">
      <c r="A983" s="100">
        <v>2140114</v>
      </c>
      <c r="B983" s="136" t="s">
        <v>856</v>
      </c>
      <c r="C983" s="137"/>
      <c r="D983" s="137"/>
    </row>
    <row r="984" ht="15" hidden="1" customHeight="1" spans="1:4">
      <c r="A984" s="100">
        <v>2140122</v>
      </c>
      <c r="B984" s="136" t="s">
        <v>857</v>
      </c>
      <c r="C984" s="137"/>
      <c r="D984" s="137"/>
    </row>
    <row r="985" ht="15" hidden="1" customHeight="1" spans="1:4">
      <c r="A985" s="100">
        <v>2140123</v>
      </c>
      <c r="B985" s="136" t="s">
        <v>858</v>
      </c>
      <c r="C985" s="137"/>
      <c r="D985" s="137"/>
    </row>
    <row r="986" ht="15" hidden="1" customHeight="1" spans="1:4">
      <c r="A986" s="100">
        <v>2140127</v>
      </c>
      <c r="B986" s="136" t="s">
        <v>859</v>
      </c>
      <c r="C986" s="137"/>
      <c r="D986" s="137"/>
    </row>
    <row r="987" ht="15" hidden="1" customHeight="1" spans="1:4">
      <c r="A987" s="100">
        <v>2140128</v>
      </c>
      <c r="B987" s="136" t="s">
        <v>860</v>
      </c>
      <c r="C987" s="137"/>
      <c r="D987" s="137"/>
    </row>
    <row r="988" ht="15" hidden="1" customHeight="1" spans="1:4">
      <c r="A988" s="100">
        <v>2140129</v>
      </c>
      <c r="B988" s="136" t="s">
        <v>861</v>
      </c>
      <c r="C988" s="137"/>
      <c r="D988" s="137"/>
    </row>
    <row r="989" ht="15" hidden="1" customHeight="1" spans="1:4">
      <c r="A989" s="100">
        <v>2140130</v>
      </c>
      <c r="B989" s="136" t="s">
        <v>862</v>
      </c>
      <c r="C989" s="137"/>
      <c r="D989" s="137"/>
    </row>
    <row r="990" ht="15" hidden="1" customHeight="1" spans="1:4">
      <c r="A990" s="100">
        <v>2140131</v>
      </c>
      <c r="B990" s="136" t="s">
        <v>863</v>
      </c>
      <c r="C990" s="137"/>
      <c r="D990" s="137"/>
    </row>
    <row r="991" ht="15" hidden="1" customHeight="1" spans="1:4">
      <c r="A991" s="100">
        <v>2140133</v>
      </c>
      <c r="B991" s="136" t="s">
        <v>864</v>
      </c>
      <c r="C991" s="137"/>
      <c r="D991" s="137"/>
    </row>
    <row r="992" ht="15" hidden="1" customHeight="1" spans="1:4">
      <c r="A992" s="100">
        <v>2140136</v>
      </c>
      <c r="B992" s="136" t="s">
        <v>865</v>
      </c>
      <c r="C992" s="137"/>
      <c r="D992" s="137"/>
    </row>
    <row r="993" ht="15" hidden="1" customHeight="1" spans="1:4">
      <c r="A993" s="100">
        <v>2140138</v>
      </c>
      <c r="B993" s="136" t="s">
        <v>866</v>
      </c>
      <c r="C993" s="137"/>
      <c r="D993" s="137"/>
    </row>
    <row r="994" ht="15" hidden="1" customHeight="1" spans="1:4">
      <c r="A994" s="100">
        <v>2140199</v>
      </c>
      <c r="B994" s="136" t="s">
        <v>867</v>
      </c>
      <c r="C994" s="137"/>
      <c r="D994" s="137"/>
    </row>
    <row r="995" ht="15" hidden="1" customHeight="1" spans="1:4">
      <c r="A995" s="100">
        <v>21402</v>
      </c>
      <c r="B995" s="101" t="s">
        <v>868</v>
      </c>
      <c r="C995" s="135">
        <v>0</v>
      </c>
      <c r="D995" s="135">
        <f>SUM(D996:D1004)</f>
        <v>0</v>
      </c>
    </row>
    <row r="996" ht="15" hidden="1" customHeight="1" spans="1:4">
      <c r="A996" s="100">
        <v>2140201</v>
      </c>
      <c r="B996" s="136" t="s">
        <v>127</v>
      </c>
      <c r="C996" s="137"/>
      <c r="D996" s="137"/>
    </row>
    <row r="997" ht="15" hidden="1" customHeight="1" spans="1:4">
      <c r="A997" s="100">
        <v>2140202</v>
      </c>
      <c r="B997" s="136" t="s">
        <v>128</v>
      </c>
      <c r="C997" s="137"/>
      <c r="D997" s="137"/>
    </row>
    <row r="998" ht="15" hidden="1" customHeight="1" spans="1:4">
      <c r="A998" s="100">
        <v>2140203</v>
      </c>
      <c r="B998" s="136" t="s">
        <v>129</v>
      </c>
      <c r="C998" s="137"/>
      <c r="D998" s="137"/>
    </row>
    <row r="999" ht="15" hidden="1" customHeight="1" spans="1:4">
      <c r="A999" s="100">
        <v>2140204</v>
      </c>
      <c r="B999" s="136" t="s">
        <v>869</v>
      </c>
      <c r="C999" s="137"/>
      <c r="D999" s="137"/>
    </row>
    <row r="1000" ht="15" hidden="1" customHeight="1" spans="1:4">
      <c r="A1000" s="100">
        <v>2140205</v>
      </c>
      <c r="B1000" s="136" t="s">
        <v>870</v>
      </c>
      <c r="C1000" s="137"/>
      <c r="D1000" s="137"/>
    </row>
    <row r="1001" ht="15" hidden="1" customHeight="1" spans="1:4">
      <c r="A1001" s="100">
        <v>2140206</v>
      </c>
      <c r="B1001" s="136" t="s">
        <v>871</v>
      </c>
      <c r="C1001" s="137"/>
      <c r="D1001" s="137"/>
    </row>
    <row r="1002" ht="15" hidden="1" customHeight="1" spans="1:4">
      <c r="A1002" s="100">
        <v>2140207</v>
      </c>
      <c r="B1002" s="136" t="s">
        <v>872</v>
      </c>
      <c r="C1002" s="137"/>
      <c r="D1002" s="137"/>
    </row>
    <row r="1003" ht="15" hidden="1" customHeight="1" spans="1:4">
      <c r="A1003" s="100">
        <v>2140208</v>
      </c>
      <c r="B1003" s="136" t="s">
        <v>873</v>
      </c>
      <c r="C1003" s="137"/>
      <c r="D1003" s="137"/>
    </row>
    <row r="1004" ht="15" hidden="1" customHeight="1" spans="1:4">
      <c r="A1004" s="100">
        <v>2140299</v>
      </c>
      <c r="B1004" s="136" t="s">
        <v>874</v>
      </c>
      <c r="C1004" s="137"/>
      <c r="D1004" s="137"/>
    </row>
    <row r="1005" ht="15" hidden="1" customHeight="1" spans="1:4">
      <c r="A1005" s="100">
        <v>21403</v>
      </c>
      <c r="B1005" s="101" t="s">
        <v>875</v>
      </c>
      <c r="C1005" s="135">
        <v>0</v>
      </c>
      <c r="D1005" s="135">
        <f>SUM(D1006:D1014)</f>
        <v>0</v>
      </c>
    </row>
    <row r="1006" ht="15" hidden="1" customHeight="1" spans="1:4">
      <c r="A1006" s="100">
        <v>2140301</v>
      </c>
      <c r="B1006" s="136" t="s">
        <v>127</v>
      </c>
      <c r="C1006" s="137"/>
      <c r="D1006" s="137"/>
    </row>
    <row r="1007" ht="15" hidden="1" customHeight="1" spans="1:4">
      <c r="A1007" s="100">
        <v>2140302</v>
      </c>
      <c r="B1007" s="136" t="s">
        <v>128</v>
      </c>
      <c r="C1007" s="137"/>
      <c r="D1007" s="137"/>
    </row>
    <row r="1008" ht="15" hidden="1" customHeight="1" spans="1:4">
      <c r="A1008" s="100">
        <v>2140303</v>
      </c>
      <c r="B1008" s="136" t="s">
        <v>129</v>
      </c>
      <c r="C1008" s="137"/>
      <c r="D1008" s="137"/>
    </row>
    <row r="1009" ht="15" hidden="1" customHeight="1" spans="1:4">
      <c r="A1009" s="100">
        <v>2140304</v>
      </c>
      <c r="B1009" s="136" t="s">
        <v>876</v>
      </c>
      <c r="C1009" s="137"/>
      <c r="D1009" s="137"/>
    </row>
    <row r="1010" ht="15" hidden="1" customHeight="1" spans="1:4">
      <c r="A1010" s="100">
        <v>2140305</v>
      </c>
      <c r="B1010" s="136" t="s">
        <v>877</v>
      </c>
      <c r="C1010" s="137"/>
      <c r="D1010" s="137"/>
    </row>
    <row r="1011" ht="15" hidden="1" customHeight="1" spans="1:4">
      <c r="A1011" s="100">
        <v>2140306</v>
      </c>
      <c r="B1011" s="136" t="s">
        <v>878</v>
      </c>
      <c r="C1011" s="137"/>
      <c r="D1011" s="137"/>
    </row>
    <row r="1012" ht="15" hidden="1" customHeight="1" spans="1:4">
      <c r="A1012" s="100">
        <v>2140307</v>
      </c>
      <c r="B1012" s="136" t="s">
        <v>879</v>
      </c>
      <c r="C1012" s="137"/>
      <c r="D1012" s="137"/>
    </row>
    <row r="1013" ht="15" hidden="1" customHeight="1" spans="1:4">
      <c r="A1013" s="100">
        <v>2140308</v>
      </c>
      <c r="B1013" s="136" t="s">
        <v>880</v>
      </c>
      <c r="C1013" s="137"/>
      <c r="D1013" s="137"/>
    </row>
    <row r="1014" ht="15" hidden="1" customHeight="1" spans="1:4">
      <c r="A1014" s="100">
        <v>2140399</v>
      </c>
      <c r="B1014" s="136" t="s">
        <v>881</v>
      </c>
      <c r="C1014" s="137"/>
      <c r="D1014" s="137"/>
    </row>
    <row r="1015" ht="15" hidden="1" customHeight="1" spans="1:4">
      <c r="A1015" s="100">
        <v>21405</v>
      </c>
      <c r="B1015" s="101" t="s">
        <v>882</v>
      </c>
      <c r="C1015" s="135">
        <v>0</v>
      </c>
      <c r="D1015" s="135">
        <f>SUM(D1016:D1021)</f>
        <v>0</v>
      </c>
    </row>
    <row r="1016" ht="15" hidden="1" customHeight="1" spans="1:4">
      <c r="A1016" s="100">
        <v>2140501</v>
      </c>
      <c r="B1016" s="136" t="s">
        <v>127</v>
      </c>
      <c r="C1016" s="137"/>
      <c r="D1016" s="137"/>
    </row>
    <row r="1017" ht="15" hidden="1" customHeight="1" spans="1:4">
      <c r="A1017" s="100">
        <v>2140502</v>
      </c>
      <c r="B1017" s="136" t="s">
        <v>128</v>
      </c>
      <c r="C1017" s="137"/>
      <c r="D1017" s="137"/>
    </row>
    <row r="1018" ht="15" hidden="1" customHeight="1" spans="1:4">
      <c r="A1018" s="100">
        <v>2140503</v>
      </c>
      <c r="B1018" s="136" t="s">
        <v>129</v>
      </c>
      <c r="C1018" s="137"/>
      <c r="D1018" s="137"/>
    </row>
    <row r="1019" ht="15" hidden="1" customHeight="1" spans="1:4">
      <c r="A1019" s="100">
        <v>2140504</v>
      </c>
      <c r="B1019" s="136" t="s">
        <v>873</v>
      </c>
      <c r="C1019" s="137"/>
      <c r="D1019" s="137"/>
    </row>
    <row r="1020" ht="15" hidden="1" customHeight="1" spans="1:4">
      <c r="A1020" s="100">
        <v>2140505</v>
      </c>
      <c r="B1020" s="136" t="s">
        <v>883</v>
      </c>
      <c r="C1020" s="137"/>
      <c r="D1020" s="137"/>
    </row>
    <row r="1021" ht="15" hidden="1" customHeight="1" spans="1:4">
      <c r="A1021" s="100">
        <v>2140599</v>
      </c>
      <c r="B1021" s="136" t="s">
        <v>884</v>
      </c>
      <c r="C1021" s="137"/>
      <c r="D1021" s="137"/>
    </row>
    <row r="1022" ht="15" hidden="1" customHeight="1" spans="1:4">
      <c r="A1022" s="100">
        <v>21499</v>
      </c>
      <c r="B1022" s="101" t="s">
        <v>885</v>
      </c>
      <c r="C1022" s="135">
        <v>0</v>
      </c>
      <c r="D1022" s="135">
        <f>SUM(D1023:D1024)</f>
        <v>0</v>
      </c>
    </row>
    <row r="1023" ht="15" hidden="1" customHeight="1" spans="1:4">
      <c r="A1023" s="100">
        <v>2149901</v>
      </c>
      <c r="B1023" s="136" t="s">
        <v>886</v>
      </c>
      <c r="C1023" s="137"/>
      <c r="D1023" s="137"/>
    </row>
    <row r="1024" ht="15" hidden="1" customHeight="1" spans="1:4">
      <c r="A1024" s="100">
        <v>2149999</v>
      </c>
      <c r="B1024" s="136" t="s">
        <v>887</v>
      </c>
      <c r="C1024" s="137"/>
      <c r="D1024" s="137"/>
    </row>
    <row r="1025" ht="15" hidden="1" customHeight="1" spans="1:4">
      <c r="A1025" s="100">
        <v>215</v>
      </c>
      <c r="B1025" s="101" t="s">
        <v>888</v>
      </c>
      <c r="C1025" s="135">
        <v>0</v>
      </c>
      <c r="D1025" s="135">
        <f>D1026+D1036+D1052+D1057+D1068+D1075+D1083</f>
        <v>0</v>
      </c>
    </row>
    <row r="1026" ht="15" hidden="1" customHeight="1" spans="1:4">
      <c r="A1026" s="100">
        <v>21501</v>
      </c>
      <c r="B1026" s="101" t="s">
        <v>889</v>
      </c>
      <c r="C1026" s="135">
        <v>0</v>
      </c>
      <c r="D1026" s="135">
        <f>SUM(D1027:D1035)</f>
        <v>0</v>
      </c>
    </row>
    <row r="1027" ht="15" hidden="1" customHeight="1" spans="1:4">
      <c r="A1027" s="100">
        <v>2150101</v>
      </c>
      <c r="B1027" s="136" t="s">
        <v>127</v>
      </c>
      <c r="C1027" s="137"/>
      <c r="D1027" s="137"/>
    </row>
    <row r="1028" ht="15" hidden="1" customHeight="1" spans="1:4">
      <c r="A1028" s="100">
        <v>2150102</v>
      </c>
      <c r="B1028" s="136" t="s">
        <v>128</v>
      </c>
      <c r="C1028" s="137"/>
      <c r="D1028" s="137"/>
    </row>
    <row r="1029" ht="15" hidden="1" customHeight="1" spans="1:4">
      <c r="A1029" s="100">
        <v>2150103</v>
      </c>
      <c r="B1029" s="136" t="s">
        <v>129</v>
      </c>
      <c r="C1029" s="137"/>
      <c r="D1029" s="137"/>
    </row>
    <row r="1030" ht="15" hidden="1" customHeight="1" spans="1:4">
      <c r="A1030" s="100">
        <v>2150104</v>
      </c>
      <c r="B1030" s="136" t="s">
        <v>890</v>
      </c>
      <c r="C1030" s="137"/>
      <c r="D1030" s="137"/>
    </row>
    <row r="1031" ht="15" hidden="1" customHeight="1" spans="1:4">
      <c r="A1031" s="100">
        <v>2150105</v>
      </c>
      <c r="B1031" s="136" t="s">
        <v>891</v>
      </c>
      <c r="C1031" s="137"/>
      <c r="D1031" s="137"/>
    </row>
    <row r="1032" ht="15" hidden="1" customHeight="1" spans="1:4">
      <c r="A1032" s="100">
        <v>2150106</v>
      </c>
      <c r="B1032" s="136" t="s">
        <v>892</v>
      </c>
      <c r="C1032" s="137"/>
      <c r="D1032" s="137"/>
    </row>
    <row r="1033" ht="15" hidden="1" customHeight="1" spans="1:4">
      <c r="A1033" s="100">
        <v>2150107</v>
      </c>
      <c r="B1033" s="136" t="s">
        <v>893</v>
      </c>
      <c r="C1033" s="137"/>
      <c r="D1033" s="137"/>
    </row>
    <row r="1034" ht="15" hidden="1" customHeight="1" spans="1:4">
      <c r="A1034" s="100">
        <v>2150108</v>
      </c>
      <c r="B1034" s="136" t="s">
        <v>894</v>
      </c>
      <c r="C1034" s="137"/>
      <c r="D1034" s="137"/>
    </row>
    <row r="1035" ht="15" hidden="1" customHeight="1" spans="1:4">
      <c r="A1035" s="100">
        <v>2150199</v>
      </c>
      <c r="B1035" s="136" t="s">
        <v>895</v>
      </c>
      <c r="C1035" s="137"/>
      <c r="D1035" s="137"/>
    </row>
    <row r="1036" ht="15" hidden="1" customHeight="1" spans="1:4">
      <c r="A1036" s="100">
        <v>21502</v>
      </c>
      <c r="B1036" s="101" t="s">
        <v>896</v>
      </c>
      <c r="C1036" s="135">
        <v>0</v>
      </c>
      <c r="D1036" s="135">
        <f>SUM(D1037:D1051)</f>
        <v>0</v>
      </c>
    </row>
    <row r="1037" ht="15" hidden="1" customHeight="1" spans="1:4">
      <c r="A1037" s="100">
        <v>2150201</v>
      </c>
      <c r="B1037" s="136" t="s">
        <v>127</v>
      </c>
      <c r="C1037" s="137"/>
      <c r="D1037" s="137"/>
    </row>
    <row r="1038" ht="15" hidden="1" customHeight="1" spans="1:4">
      <c r="A1038" s="100">
        <v>2150202</v>
      </c>
      <c r="B1038" s="136" t="s">
        <v>128</v>
      </c>
      <c r="C1038" s="137"/>
      <c r="D1038" s="137"/>
    </row>
    <row r="1039" ht="15" hidden="1" customHeight="1" spans="1:4">
      <c r="A1039" s="100">
        <v>2150203</v>
      </c>
      <c r="B1039" s="136" t="s">
        <v>129</v>
      </c>
      <c r="C1039" s="137"/>
      <c r="D1039" s="137"/>
    </row>
    <row r="1040" ht="15" hidden="1" customHeight="1" spans="1:4">
      <c r="A1040" s="100">
        <v>2150204</v>
      </c>
      <c r="B1040" s="136" t="s">
        <v>897</v>
      </c>
      <c r="C1040" s="137"/>
      <c r="D1040" s="137"/>
    </row>
    <row r="1041" ht="15" hidden="1" customHeight="1" spans="1:4">
      <c r="A1041" s="100">
        <v>2150205</v>
      </c>
      <c r="B1041" s="136" t="s">
        <v>898</v>
      </c>
      <c r="C1041" s="137"/>
      <c r="D1041" s="137"/>
    </row>
    <row r="1042" ht="15" hidden="1" customHeight="1" spans="1:4">
      <c r="A1042" s="100">
        <v>2150206</v>
      </c>
      <c r="B1042" s="136" t="s">
        <v>899</v>
      </c>
      <c r="C1042" s="137"/>
      <c r="D1042" s="137"/>
    </row>
    <row r="1043" ht="15" hidden="1" customHeight="1" spans="1:4">
      <c r="A1043" s="100">
        <v>2150207</v>
      </c>
      <c r="B1043" s="136" t="s">
        <v>900</v>
      </c>
      <c r="C1043" s="137"/>
      <c r="D1043" s="137"/>
    </row>
    <row r="1044" ht="15" hidden="1" customHeight="1" spans="1:4">
      <c r="A1044" s="100">
        <v>2150208</v>
      </c>
      <c r="B1044" s="136" t="s">
        <v>901</v>
      </c>
      <c r="C1044" s="137"/>
      <c r="D1044" s="137"/>
    </row>
    <row r="1045" ht="15" hidden="1" customHeight="1" spans="1:4">
      <c r="A1045" s="100">
        <v>2150209</v>
      </c>
      <c r="B1045" s="136" t="s">
        <v>902</v>
      </c>
      <c r="C1045" s="137"/>
      <c r="D1045" s="137"/>
    </row>
    <row r="1046" ht="15" hidden="1" customHeight="1" spans="1:4">
      <c r="A1046" s="100">
        <v>2150210</v>
      </c>
      <c r="B1046" s="136" t="s">
        <v>903</v>
      </c>
      <c r="C1046" s="137"/>
      <c r="D1046" s="137"/>
    </row>
    <row r="1047" ht="15" hidden="1" customHeight="1" spans="1:4">
      <c r="A1047" s="100">
        <v>2150212</v>
      </c>
      <c r="B1047" s="136" t="s">
        <v>904</v>
      </c>
      <c r="C1047" s="137"/>
      <c r="D1047" s="137"/>
    </row>
    <row r="1048" ht="15" hidden="1" customHeight="1" spans="1:4">
      <c r="A1048" s="100">
        <v>2150213</v>
      </c>
      <c r="B1048" s="136" t="s">
        <v>905</v>
      </c>
      <c r="C1048" s="137"/>
      <c r="D1048" s="137"/>
    </row>
    <row r="1049" ht="15" hidden="1" customHeight="1" spans="1:4">
      <c r="A1049" s="100">
        <v>2150214</v>
      </c>
      <c r="B1049" s="136" t="s">
        <v>906</v>
      </c>
      <c r="C1049" s="137"/>
      <c r="D1049" s="137"/>
    </row>
    <row r="1050" ht="15" hidden="1" customHeight="1" spans="1:4">
      <c r="A1050" s="100">
        <v>2150215</v>
      </c>
      <c r="B1050" s="136" t="s">
        <v>907</v>
      </c>
      <c r="C1050" s="137"/>
      <c r="D1050" s="137"/>
    </row>
    <row r="1051" ht="15" hidden="1" customHeight="1" spans="1:4">
      <c r="A1051" s="100">
        <v>2150299</v>
      </c>
      <c r="B1051" s="136" t="s">
        <v>908</v>
      </c>
      <c r="C1051" s="137"/>
      <c r="D1051" s="137"/>
    </row>
    <row r="1052" ht="15" hidden="1" customHeight="1" spans="1:4">
      <c r="A1052" s="100">
        <v>21503</v>
      </c>
      <c r="B1052" s="101" t="s">
        <v>909</v>
      </c>
      <c r="C1052" s="135">
        <v>0</v>
      </c>
      <c r="D1052" s="135">
        <f>SUM(D1053:D1056)</f>
        <v>0</v>
      </c>
    </row>
    <row r="1053" ht="15" hidden="1" customHeight="1" spans="1:4">
      <c r="A1053" s="100">
        <v>2150301</v>
      </c>
      <c r="B1053" s="136" t="s">
        <v>127</v>
      </c>
      <c r="C1053" s="137"/>
      <c r="D1053" s="137"/>
    </row>
    <row r="1054" ht="15" hidden="1" customHeight="1" spans="1:4">
      <c r="A1054" s="100">
        <v>2150302</v>
      </c>
      <c r="B1054" s="136" t="s">
        <v>128</v>
      </c>
      <c r="C1054" s="137"/>
      <c r="D1054" s="137"/>
    </row>
    <row r="1055" ht="15" hidden="1" customHeight="1" spans="1:4">
      <c r="A1055" s="100">
        <v>2150303</v>
      </c>
      <c r="B1055" s="136" t="s">
        <v>129</v>
      </c>
      <c r="C1055" s="137"/>
      <c r="D1055" s="137"/>
    </row>
    <row r="1056" ht="15" hidden="1" customHeight="1" spans="1:4">
      <c r="A1056" s="100">
        <v>2150399</v>
      </c>
      <c r="B1056" s="136" t="s">
        <v>910</v>
      </c>
      <c r="C1056" s="137"/>
      <c r="D1056" s="137"/>
    </row>
    <row r="1057" ht="15" hidden="1" customHeight="1" spans="1:4">
      <c r="A1057" s="100">
        <v>21505</v>
      </c>
      <c r="B1057" s="101" t="s">
        <v>911</v>
      </c>
      <c r="C1057" s="135">
        <v>0</v>
      </c>
      <c r="D1057" s="135">
        <f>SUM(D1058:D1067)</f>
        <v>0</v>
      </c>
    </row>
    <row r="1058" ht="15" hidden="1" customHeight="1" spans="1:4">
      <c r="A1058" s="100">
        <v>2150501</v>
      </c>
      <c r="B1058" s="136" t="s">
        <v>127</v>
      </c>
      <c r="C1058" s="137"/>
      <c r="D1058" s="137"/>
    </row>
    <row r="1059" ht="15" hidden="1" customHeight="1" spans="1:4">
      <c r="A1059" s="100">
        <v>2150502</v>
      </c>
      <c r="B1059" s="136" t="s">
        <v>128</v>
      </c>
      <c r="C1059" s="137"/>
      <c r="D1059" s="137"/>
    </row>
    <row r="1060" ht="15" hidden="1" customHeight="1" spans="1:4">
      <c r="A1060" s="100">
        <v>2150503</v>
      </c>
      <c r="B1060" s="136" t="s">
        <v>129</v>
      </c>
      <c r="C1060" s="137"/>
      <c r="D1060" s="137"/>
    </row>
    <row r="1061" ht="15" hidden="1" customHeight="1" spans="1:4">
      <c r="A1061" s="100">
        <v>2150505</v>
      </c>
      <c r="B1061" s="136" t="s">
        <v>912</v>
      </c>
      <c r="C1061" s="137"/>
      <c r="D1061" s="137"/>
    </row>
    <row r="1062" ht="15" hidden="1" customHeight="1" spans="1:4">
      <c r="A1062" s="100">
        <v>2150507</v>
      </c>
      <c r="B1062" s="136" t="s">
        <v>913</v>
      </c>
      <c r="C1062" s="137"/>
      <c r="D1062" s="137"/>
    </row>
    <row r="1063" ht="15" hidden="1" customHeight="1" spans="1:4">
      <c r="A1063" s="100">
        <v>2150508</v>
      </c>
      <c r="B1063" s="136" t="s">
        <v>914</v>
      </c>
      <c r="C1063" s="137"/>
      <c r="D1063" s="137"/>
    </row>
    <row r="1064" ht="15" hidden="1" customHeight="1" spans="1:4">
      <c r="A1064" s="100">
        <v>2150516</v>
      </c>
      <c r="B1064" s="136" t="s">
        <v>915</v>
      </c>
      <c r="C1064" s="137"/>
      <c r="D1064" s="137"/>
    </row>
    <row r="1065" ht="15" hidden="1" customHeight="1" spans="1:4">
      <c r="A1065" s="100">
        <v>2150517</v>
      </c>
      <c r="B1065" s="136" t="s">
        <v>916</v>
      </c>
      <c r="C1065" s="137"/>
      <c r="D1065" s="137"/>
    </row>
    <row r="1066" ht="15" hidden="1" customHeight="1" spans="1:4">
      <c r="A1066" s="100">
        <v>2150550</v>
      </c>
      <c r="B1066" s="136" t="s">
        <v>136</v>
      </c>
      <c r="C1066" s="137"/>
      <c r="D1066" s="137"/>
    </row>
    <row r="1067" ht="15" hidden="1" customHeight="1" spans="1:4">
      <c r="A1067" s="100">
        <v>2150599</v>
      </c>
      <c r="B1067" s="136" t="s">
        <v>917</v>
      </c>
      <c r="C1067" s="137"/>
      <c r="D1067" s="137"/>
    </row>
    <row r="1068" ht="15" hidden="1" customHeight="1" spans="1:4">
      <c r="A1068" s="100">
        <v>21507</v>
      </c>
      <c r="B1068" s="101" t="s">
        <v>918</v>
      </c>
      <c r="C1068" s="135">
        <v>0</v>
      </c>
      <c r="D1068" s="135">
        <f>SUM(D1069:D1074)</f>
        <v>0</v>
      </c>
    </row>
    <row r="1069" ht="15" hidden="1" customHeight="1" spans="1:4">
      <c r="A1069" s="100">
        <v>2150701</v>
      </c>
      <c r="B1069" s="136" t="s">
        <v>127</v>
      </c>
      <c r="C1069" s="137"/>
      <c r="D1069" s="137"/>
    </row>
    <row r="1070" ht="15" hidden="1" customHeight="1" spans="1:4">
      <c r="A1070" s="100">
        <v>2150702</v>
      </c>
      <c r="B1070" s="136" t="s">
        <v>128</v>
      </c>
      <c r="C1070" s="137"/>
      <c r="D1070" s="137"/>
    </row>
    <row r="1071" ht="15" hidden="1" customHeight="1" spans="1:4">
      <c r="A1071" s="100">
        <v>2150703</v>
      </c>
      <c r="B1071" s="136" t="s">
        <v>129</v>
      </c>
      <c r="C1071" s="137"/>
      <c r="D1071" s="137"/>
    </row>
    <row r="1072" ht="15" hidden="1" customHeight="1" spans="1:4">
      <c r="A1072" s="100">
        <v>2150704</v>
      </c>
      <c r="B1072" s="136" t="s">
        <v>919</v>
      </c>
      <c r="C1072" s="137"/>
      <c r="D1072" s="137"/>
    </row>
    <row r="1073" ht="15" hidden="1" customHeight="1" spans="1:4">
      <c r="A1073" s="100">
        <v>2150705</v>
      </c>
      <c r="B1073" s="136" t="s">
        <v>920</v>
      </c>
      <c r="C1073" s="137"/>
      <c r="D1073" s="137"/>
    </row>
    <row r="1074" ht="15" hidden="1" customHeight="1" spans="1:4">
      <c r="A1074" s="100">
        <v>2150799</v>
      </c>
      <c r="B1074" s="136" t="s">
        <v>921</v>
      </c>
      <c r="C1074" s="137"/>
      <c r="D1074" s="137"/>
    </row>
    <row r="1075" ht="15" hidden="1" customHeight="1" spans="1:4">
      <c r="A1075" s="100">
        <v>21508</v>
      </c>
      <c r="B1075" s="101" t="s">
        <v>922</v>
      </c>
      <c r="C1075" s="135">
        <v>0</v>
      </c>
      <c r="D1075" s="135">
        <f>SUM(D1076:D1082)</f>
        <v>0</v>
      </c>
    </row>
    <row r="1076" ht="15" hidden="1" customHeight="1" spans="1:4">
      <c r="A1076" s="100">
        <v>2150801</v>
      </c>
      <c r="B1076" s="136" t="s">
        <v>127</v>
      </c>
      <c r="C1076" s="137"/>
      <c r="D1076" s="137"/>
    </row>
    <row r="1077" ht="15" hidden="1" customHeight="1" spans="1:4">
      <c r="A1077" s="100">
        <v>2150802</v>
      </c>
      <c r="B1077" s="136" t="s">
        <v>128</v>
      </c>
      <c r="C1077" s="137"/>
      <c r="D1077" s="137"/>
    </row>
    <row r="1078" ht="15" hidden="1" customHeight="1" spans="1:4">
      <c r="A1078" s="100">
        <v>2150803</v>
      </c>
      <c r="B1078" s="136" t="s">
        <v>129</v>
      </c>
      <c r="C1078" s="137"/>
      <c r="D1078" s="137"/>
    </row>
    <row r="1079" ht="15" hidden="1" customHeight="1" spans="1:4">
      <c r="A1079" s="100">
        <v>2150804</v>
      </c>
      <c r="B1079" s="136" t="s">
        <v>923</v>
      </c>
      <c r="C1079" s="137"/>
      <c r="D1079" s="137"/>
    </row>
    <row r="1080" ht="15" hidden="1" customHeight="1" spans="1:4">
      <c r="A1080" s="100">
        <v>2150805</v>
      </c>
      <c r="B1080" s="136" t="s">
        <v>924</v>
      </c>
      <c r="C1080" s="137"/>
      <c r="D1080" s="137"/>
    </row>
    <row r="1081" ht="15" hidden="1" customHeight="1" spans="1:4">
      <c r="A1081" s="100">
        <v>2150806</v>
      </c>
      <c r="B1081" s="136" t="s">
        <v>925</v>
      </c>
      <c r="C1081" s="137"/>
      <c r="D1081" s="137"/>
    </row>
    <row r="1082" ht="15" hidden="1" customHeight="1" spans="1:4">
      <c r="A1082" s="100">
        <v>2150899</v>
      </c>
      <c r="B1082" s="136" t="s">
        <v>926</v>
      </c>
      <c r="C1082" s="137"/>
      <c r="D1082" s="137"/>
    </row>
    <row r="1083" ht="15" hidden="1" customHeight="1" spans="1:4">
      <c r="A1083" s="100">
        <v>21599</v>
      </c>
      <c r="B1083" s="101" t="s">
        <v>927</v>
      </c>
      <c r="C1083" s="135">
        <v>0</v>
      </c>
      <c r="D1083" s="135">
        <f>SUM(D1084:D1088)</f>
        <v>0</v>
      </c>
    </row>
    <row r="1084" ht="15" hidden="1" customHeight="1" spans="1:4">
      <c r="A1084" s="100">
        <v>2159901</v>
      </c>
      <c r="B1084" s="136" t="s">
        <v>928</v>
      </c>
      <c r="C1084" s="137"/>
      <c r="D1084" s="137"/>
    </row>
    <row r="1085" ht="15" hidden="1" customHeight="1" spans="1:4">
      <c r="A1085" s="100">
        <v>2159904</v>
      </c>
      <c r="B1085" s="136" t="s">
        <v>929</v>
      </c>
      <c r="C1085" s="137"/>
      <c r="D1085" s="137"/>
    </row>
    <row r="1086" ht="15" hidden="1" customHeight="1" spans="1:4">
      <c r="A1086" s="100">
        <v>2159905</v>
      </c>
      <c r="B1086" s="136" t="s">
        <v>930</v>
      </c>
      <c r="C1086" s="137"/>
      <c r="D1086" s="137"/>
    </row>
    <row r="1087" ht="15" hidden="1" customHeight="1" spans="1:4">
      <c r="A1087" s="100">
        <v>2159906</v>
      </c>
      <c r="B1087" s="136" t="s">
        <v>931</v>
      </c>
      <c r="C1087" s="137"/>
      <c r="D1087" s="137"/>
    </row>
    <row r="1088" ht="15" hidden="1" customHeight="1" spans="1:4">
      <c r="A1088" s="100">
        <v>2159999</v>
      </c>
      <c r="B1088" s="136" t="s">
        <v>932</v>
      </c>
      <c r="C1088" s="137"/>
      <c r="D1088" s="137"/>
    </row>
    <row r="1089" ht="15" hidden="1" customHeight="1" spans="1:4">
      <c r="A1089" s="100">
        <v>216</v>
      </c>
      <c r="B1089" s="101" t="s">
        <v>933</v>
      </c>
      <c r="C1089" s="135">
        <v>0</v>
      </c>
      <c r="D1089" s="135">
        <f>D1090+D1100+D1106</f>
        <v>0</v>
      </c>
    </row>
    <row r="1090" ht="15" hidden="1" customHeight="1" spans="1:4">
      <c r="A1090" s="100">
        <v>21602</v>
      </c>
      <c r="B1090" s="101" t="s">
        <v>934</v>
      </c>
      <c r="C1090" s="135">
        <v>0</v>
      </c>
      <c r="D1090" s="135">
        <f>SUM(D1091:D1099)</f>
        <v>0</v>
      </c>
    </row>
    <row r="1091" ht="15" hidden="1" customHeight="1" spans="1:4">
      <c r="A1091" s="100">
        <v>2160201</v>
      </c>
      <c r="B1091" s="136" t="s">
        <v>127</v>
      </c>
      <c r="C1091" s="137"/>
      <c r="D1091" s="137"/>
    </row>
    <row r="1092" ht="15" hidden="1" customHeight="1" spans="1:4">
      <c r="A1092" s="100">
        <v>2160202</v>
      </c>
      <c r="B1092" s="136" t="s">
        <v>128</v>
      </c>
      <c r="C1092" s="137"/>
      <c r="D1092" s="137"/>
    </row>
    <row r="1093" ht="15" hidden="1" customHeight="1" spans="1:4">
      <c r="A1093" s="100">
        <v>2160203</v>
      </c>
      <c r="B1093" s="136" t="s">
        <v>129</v>
      </c>
      <c r="C1093" s="137"/>
      <c r="D1093" s="137"/>
    </row>
    <row r="1094" ht="15" hidden="1" customHeight="1" spans="1:4">
      <c r="A1094" s="100">
        <v>2160216</v>
      </c>
      <c r="B1094" s="136" t="s">
        <v>935</v>
      </c>
      <c r="C1094" s="137"/>
      <c r="D1094" s="137"/>
    </row>
    <row r="1095" ht="15" hidden="1" customHeight="1" spans="1:4">
      <c r="A1095" s="100">
        <v>2160217</v>
      </c>
      <c r="B1095" s="136" t="s">
        <v>936</v>
      </c>
      <c r="C1095" s="137"/>
      <c r="D1095" s="137"/>
    </row>
    <row r="1096" ht="15" hidden="1" customHeight="1" spans="1:4">
      <c r="A1096" s="100">
        <v>2160218</v>
      </c>
      <c r="B1096" s="136" t="s">
        <v>937</v>
      </c>
      <c r="C1096" s="137"/>
      <c r="D1096" s="137"/>
    </row>
    <row r="1097" ht="15" hidden="1" customHeight="1" spans="1:4">
      <c r="A1097" s="100">
        <v>2160219</v>
      </c>
      <c r="B1097" s="136" t="s">
        <v>938</v>
      </c>
      <c r="C1097" s="137"/>
      <c r="D1097" s="137"/>
    </row>
    <row r="1098" ht="15" hidden="1" customHeight="1" spans="1:4">
      <c r="A1098" s="100">
        <v>2160250</v>
      </c>
      <c r="B1098" s="136" t="s">
        <v>136</v>
      </c>
      <c r="C1098" s="137"/>
      <c r="D1098" s="137"/>
    </row>
    <row r="1099" ht="15" hidden="1" customHeight="1" spans="1:4">
      <c r="A1099" s="100">
        <v>2160299</v>
      </c>
      <c r="B1099" s="136" t="s">
        <v>939</v>
      </c>
      <c r="C1099" s="137"/>
      <c r="D1099" s="137"/>
    </row>
    <row r="1100" ht="15" hidden="1" customHeight="1" spans="1:4">
      <c r="A1100" s="100">
        <v>21606</v>
      </c>
      <c r="B1100" s="101" t="s">
        <v>940</v>
      </c>
      <c r="C1100" s="135">
        <v>0</v>
      </c>
      <c r="D1100" s="135">
        <f>SUM(D1101:D1105)</f>
        <v>0</v>
      </c>
    </row>
    <row r="1101" ht="15" hidden="1" customHeight="1" spans="1:4">
      <c r="A1101" s="100">
        <v>2160601</v>
      </c>
      <c r="B1101" s="136" t="s">
        <v>127</v>
      </c>
      <c r="C1101" s="137"/>
      <c r="D1101" s="137"/>
    </row>
    <row r="1102" ht="15" hidden="1" customHeight="1" spans="1:4">
      <c r="A1102" s="100">
        <v>2160602</v>
      </c>
      <c r="B1102" s="136" t="s">
        <v>128</v>
      </c>
      <c r="C1102" s="137"/>
      <c r="D1102" s="137"/>
    </row>
    <row r="1103" ht="15" hidden="1" customHeight="1" spans="1:4">
      <c r="A1103" s="100">
        <v>2160603</v>
      </c>
      <c r="B1103" s="136" t="s">
        <v>129</v>
      </c>
      <c r="C1103" s="137"/>
      <c r="D1103" s="137"/>
    </row>
    <row r="1104" ht="15" hidden="1" customHeight="1" spans="1:4">
      <c r="A1104" s="100">
        <v>2160607</v>
      </c>
      <c r="B1104" s="136" t="s">
        <v>941</v>
      </c>
      <c r="C1104" s="137"/>
      <c r="D1104" s="137"/>
    </row>
    <row r="1105" ht="15" hidden="1" customHeight="1" spans="1:4">
      <c r="A1105" s="100">
        <v>2160699</v>
      </c>
      <c r="B1105" s="136" t="s">
        <v>942</v>
      </c>
      <c r="C1105" s="137"/>
      <c r="D1105" s="137"/>
    </row>
    <row r="1106" ht="15" hidden="1" customHeight="1" spans="1:4">
      <c r="A1106" s="100">
        <v>21699</v>
      </c>
      <c r="B1106" s="101" t="s">
        <v>943</v>
      </c>
      <c r="C1106" s="135">
        <v>0</v>
      </c>
      <c r="D1106" s="135">
        <f>SUM(D1107:D1108)</f>
        <v>0</v>
      </c>
    </row>
    <row r="1107" ht="15" hidden="1" customHeight="1" spans="1:4">
      <c r="A1107" s="100">
        <v>2169901</v>
      </c>
      <c r="B1107" s="136" t="s">
        <v>944</v>
      </c>
      <c r="C1107" s="137"/>
      <c r="D1107" s="137"/>
    </row>
    <row r="1108" ht="15" hidden="1" customHeight="1" spans="1:4">
      <c r="A1108" s="100">
        <v>2169999</v>
      </c>
      <c r="B1108" s="136" t="s">
        <v>945</v>
      </c>
      <c r="C1108" s="137"/>
      <c r="D1108" s="137"/>
    </row>
    <row r="1109" ht="15" hidden="1" customHeight="1" spans="1:4">
      <c r="A1109" s="100">
        <v>217</v>
      </c>
      <c r="B1109" s="101" t="s">
        <v>946</v>
      </c>
      <c r="C1109" s="135">
        <v>0</v>
      </c>
      <c r="D1109" s="135">
        <f>D1110+D1117+D1127+D1133+D1136</f>
        <v>0</v>
      </c>
    </row>
    <row r="1110" ht="15" hidden="1" customHeight="1" spans="1:4">
      <c r="A1110" s="100">
        <v>21701</v>
      </c>
      <c r="B1110" s="101" t="s">
        <v>947</v>
      </c>
      <c r="C1110" s="135">
        <v>0</v>
      </c>
      <c r="D1110" s="135">
        <f>SUM(D1111:D1116)</f>
        <v>0</v>
      </c>
    </row>
    <row r="1111" ht="15" hidden="1" customHeight="1" spans="1:4">
      <c r="A1111" s="100">
        <v>2170101</v>
      </c>
      <c r="B1111" s="136" t="s">
        <v>127</v>
      </c>
      <c r="C1111" s="137"/>
      <c r="D1111" s="137"/>
    </row>
    <row r="1112" ht="15" hidden="1" customHeight="1" spans="1:4">
      <c r="A1112" s="100">
        <v>2170102</v>
      </c>
      <c r="B1112" s="136" t="s">
        <v>128</v>
      </c>
      <c r="C1112" s="137"/>
      <c r="D1112" s="137"/>
    </row>
    <row r="1113" ht="15" hidden="1" customHeight="1" spans="1:4">
      <c r="A1113" s="100">
        <v>2170103</v>
      </c>
      <c r="B1113" s="136" t="s">
        <v>129</v>
      </c>
      <c r="C1113" s="137"/>
      <c r="D1113" s="137"/>
    </row>
    <row r="1114" ht="15" hidden="1" customHeight="1" spans="1:4">
      <c r="A1114" s="100">
        <v>2170104</v>
      </c>
      <c r="B1114" s="136" t="s">
        <v>948</v>
      </c>
      <c r="C1114" s="137"/>
      <c r="D1114" s="137"/>
    </row>
    <row r="1115" ht="15" hidden="1" customHeight="1" spans="1:4">
      <c r="A1115" s="100">
        <v>2170150</v>
      </c>
      <c r="B1115" s="136" t="s">
        <v>136</v>
      </c>
      <c r="C1115" s="137"/>
      <c r="D1115" s="137"/>
    </row>
    <row r="1116" ht="15" hidden="1" customHeight="1" spans="1:4">
      <c r="A1116" s="100">
        <v>2170199</v>
      </c>
      <c r="B1116" s="136" t="s">
        <v>949</v>
      </c>
      <c r="C1116" s="137"/>
      <c r="D1116" s="137"/>
    </row>
    <row r="1117" ht="15" hidden="1" customHeight="1" spans="1:4">
      <c r="A1117" s="100">
        <v>21702</v>
      </c>
      <c r="B1117" s="101" t="s">
        <v>950</v>
      </c>
      <c r="C1117" s="135">
        <v>0</v>
      </c>
      <c r="D1117" s="135">
        <f>SUM(D1118:D1126)</f>
        <v>0</v>
      </c>
    </row>
    <row r="1118" ht="15" hidden="1" customHeight="1" spans="1:4">
      <c r="A1118" s="100">
        <v>2170201</v>
      </c>
      <c r="B1118" s="136" t="s">
        <v>951</v>
      </c>
      <c r="C1118" s="137"/>
      <c r="D1118" s="137"/>
    </row>
    <row r="1119" ht="15" hidden="1" customHeight="1" spans="1:4">
      <c r="A1119" s="100">
        <v>2170202</v>
      </c>
      <c r="B1119" s="136" t="s">
        <v>952</v>
      </c>
      <c r="C1119" s="137"/>
      <c r="D1119" s="137"/>
    </row>
    <row r="1120" ht="15" hidden="1" customHeight="1" spans="1:4">
      <c r="A1120" s="100">
        <v>2170203</v>
      </c>
      <c r="B1120" s="136" t="s">
        <v>953</v>
      </c>
      <c r="C1120" s="137"/>
      <c r="D1120" s="137"/>
    </row>
    <row r="1121" ht="15" hidden="1" customHeight="1" spans="1:4">
      <c r="A1121" s="100">
        <v>2170204</v>
      </c>
      <c r="B1121" s="136" t="s">
        <v>954</v>
      </c>
      <c r="C1121" s="137"/>
      <c r="D1121" s="137"/>
    </row>
    <row r="1122" ht="15" hidden="1" customHeight="1" spans="1:4">
      <c r="A1122" s="100">
        <v>2170205</v>
      </c>
      <c r="B1122" s="136" t="s">
        <v>955</v>
      </c>
      <c r="C1122" s="137"/>
      <c r="D1122" s="137"/>
    </row>
    <row r="1123" ht="15" hidden="1" customHeight="1" spans="1:4">
      <c r="A1123" s="100">
        <v>2170206</v>
      </c>
      <c r="B1123" s="136" t="s">
        <v>956</v>
      </c>
      <c r="C1123" s="137"/>
      <c r="D1123" s="137"/>
    </row>
    <row r="1124" ht="15" hidden="1" customHeight="1" spans="1:4">
      <c r="A1124" s="100">
        <v>2170207</v>
      </c>
      <c r="B1124" s="136" t="s">
        <v>957</v>
      </c>
      <c r="C1124" s="137"/>
      <c r="D1124" s="137"/>
    </row>
    <row r="1125" ht="15" hidden="1" customHeight="1" spans="1:4">
      <c r="A1125" s="100">
        <v>2170208</v>
      </c>
      <c r="B1125" s="136" t="s">
        <v>958</v>
      </c>
      <c r="C1125" s="137"/>
      <c r="D1125" s="137"/>
    </row>
    <row r="1126" ht="15" hidden="1" customHeight="1" spans="1:4">
      <c r="A1126" s="100">
        <v>2170299</v>
      </c>
      <c r="B1126" s="136" t="s">
        <v>959</v>
      </c>
      <c r="C1126" s="137"/>
      <c r="D1126" s="137"/>
    </row>
    <row r="1127" ht="15" hidden="1" customHeight="1" spans="1:4">
      <c r="A1127" s="100">
        <v>21703</v>
      </c>
      <c r="B1127" s="101" t="s">
        <v>960</v>
      </c>
      <c r="C1127" s="135">
        <v>0</v>
      </c>
      <c r="D1127" s="135">
        <f>SUM(D1128:D1132)</f>
        <v>0</v>
      </c>
    </row>
    <row r="1128" ht="15" hidden="1" customHeight="1" spans="1:4">
      <c r="A1128" s="100">
        <v>2170301</v>
      </c>
      <c r="B1128" s="136" t="s">
        <v>961</v>
      </c>
      <c r="C1128" s="137"/>
      <c r="D1128" s="137"/>
    </row>
    <row r="1129" ht="15" hidden="1" customHeight="1" spans="1:4">
      <c r="A1129" s="100">
        <v>2170302</v>
      </c>
      <c r="B1129" s="136" t="s">
        <v>962</v>
      </c>
      <c r="C1129" s="137"/>
      <c r="D1129" s="137"/>
    </row>
    <row r="1130" ht="15" hidden="1" customHeight="1" spans="1:4">
      <c r="A1130" s="100">
        <v>2170303</v>
      </c>
      <c r="B1130" s="136" t="s">
        <v>963</v>
      </c>
      <c r="C1130" s="137"/>
      <c r="D1130" s="137"/>
    </row>
    <row r="1131" ht="15" hidden="1" customHeight="1" spans="1:4">
      <c r="A1131" s="100">
        <v>2170304</v>
      </c>
      <c r="B1131" s="136" t="s">
        <v>964</v>
      </c>
      <c r="C1131" s="137"/>
      <c r="D1131" s="137"/>
    </row>
    <row r="1132" ht="15" hidden="1" customHeight="1" spans="1:4">
      <c r="A1132" s="100">
        <v>2170399</v>
      </c>
      <c r="B1132" s="136" t="s">
        <v>965</v>
      </c>
      <c r="C1132" s="137"/>
      <c r="D1132" s="137"/>
    </row>
    <row r="1133" ht="15" hidden="1" customHeight="1" spans="1:4">
      <c r="A1133" s="100">
        <v>21704</v>
      </c>
      <c r="B1133" s="101" t="s">
        <v>966</v>
      </c>
      <c r="C1133" s="135">
        <v>0</v>
      </c>
      <c r="D1133" s="135">
        <f>SUM(D1134:D1135)</f>
        <v>0</v>
      </c>
    </row>
    <row r="1134" ht="15" hidden="1" customHeight="1" spans="1:4">
      <c r="A1134" s="100">
        <v>2170401</v>
      </c>
      <c r="B1134" s="136" t="s">
        <v>967</v>
      </c>
      <c r="C1134" s="137"/>
      <c r="D1134" s="137"/>
    </row>
    <row r="1135" ht="15" hidden="1" customHeight="1" spans="1:4">
      <c r="A1135" s="100">
        <v>2170499</v>
      </c>
      <c r="B1135" s="136" t="s">
        <v>968</v>
      </c>
      <c r="C1135" s="137"/>
      <c r="D1135" s="137"/>
    </row>
    <row r="1136" ht="15" hidden="1" customHeight="1" spans="1:4">
      <c r="A1136" s="100">
        <v>21799</v>
      </c>
      <c r="B1136" s="101" t="s">
        <v>969</v>
      </c>
      <c r="C1136" s="135">
        <v>0</v>
      </c>
      <c r="D1136" s="135">
        <f>D1137+D1138</f>
        <v>0</v>
      </c>
    </row>
    <row r="1137" ht="15" hidden="1" customHeight="1" spans="1:4">
      <c r="A1137" s="100">
        <v>2179902</v>
      </c>
      <c r="B1137" s="136" t="s">
        <v>970</v>
      </c>
      <c r="C1137" s="137"/>
      <c r="D1137" s="137"/>
    </row>
    <row r="1138" ht="15" hidden="1" customHeight="1" spans="1:4">
      <c r="A1138" s="100">
        <v>2179999</v>
      </c>
      <c r="B1138" s="136" t="s">
        <v>971</v>
      </c>
      <c r="C1138" s="137"/>
      <c r="D1138" s="137"/>
    </row>
    <row r="1139" ht="15" hidden="1" customHeight="1" spans="1:4">
      <c r="A1139" s="100">
        <v>219</v>
      </c>
      <c r="B1139" s="101" t="s">
        <v>972</v>
      </c>
      <c r="C1139" s="135">
        <v>0</v>
      </c>
      <c r="D1139" s="135">
        <f>SUM(D1140:D1148)</f>
        <v>0</v>
      </c>
    </row>
    <row r="1140" ht="15" hidden="1" customHeight="1" spans="1:4">
      <c r="A1140" s="100">
        <v>21901</v>
      </c>
      <c r="B1140" s="101" t="s">
        <v>973</v>
      </c>
      <c r="C1140" s="137"/>
      <c r="D1140" s="137"/>
    </row>
    <row r="1141" ht="15" hidden="1" customHeight="1" spans="1:4">
      <c r="A1141" s="100">
        <v>21902</v>
      </c>
      <c r="B1141" s="101" t="s">
        <v>974</v>
      </c>
      <c r="C1141" s="137"/>
      <c r="D1141" s="137"/>
    </row>
    <row r="1142" ht="15" hidden="1" customHeight="1" spans="1:4">
      <c r="A1142" s="100">
        <v>21903</v>
      </c>
      <c r="B1142" s="101" t="s">
        <v>975</v>
      </c>
      <c r="C1142" s="137"/>
      <c r="D1142" s="137"/>
    </row>
    <row r="1143" ht="15" hidden="1" customHeight="1" spans="1:4">
      <c r="A1143" s="100">
        <v>21904</v>
      </c>
      <c r="B1143" s="101" t="s">
        <v>976</v>
      </c>
      <c r="C1143" s="137"/>
      <c r="D1143" s="137"/>
    </row>
    <row r="1144" ht="15" hidden="1" customHeight="1" spans="1:4">
      <c r="A1144" s="100">
        <v>21905</v>
      </c>
      <c r="B1144" s="101" t="s">
        <v>977</v>
      </c>
      <c r="C1144" s="137"/>
      <c r="D1144" s="137"/>
    </row>
    <row r="1145" ht="15" hidden="1" customHeight="1" spans="1:4">
      <c r="A1145" s="100">
        <v>21906</v>
      </c>
      <c r="B1145" s="101" t="s">
        <v>758</v>
      </c>
      <c r="C1145" s="137"/>
      <c r="D1145" s="137"/>
    </row>
    <row r="1146" ht="15" hidden="1" customHeight="1" spans="1:4">
      <c r="A1146" s="100">
        <v>21907</v>
      </c>
      <c r="B1146" s="101" t="s">
        <v>978</v>
      </c>
      <c r="C1146" s="137"/>
      <c r="D1146" s="137"/>
    </row>
    <row r="1147" ht="15" hidden="1" customHeight="1" spans="1:4">
      <c r="A1147" s="100">
        <v>21908</v>
      </c>
      <c r="B1147" s="101" t="s">
        <v>979</v>
      </c>
      <c r="C1147" s="137"/>
      <c r="D1147" s="137"/>
    </row>
    <row r="1148" ht="15" hidden="1" customHeight="1" spans="1:4">
      <c r="A1148" s="100">
        <v>21999</v>
      </c>
      <c r="B1148" s="101" t="s">
        <v>980</v>
      </c>
      <c r="C1148" s="137"/>
      <c r="D1148" s="137"/>
    </row>
    <row r="1149" ht="15" hidden="1" customHeight="1" spans="1:4">
      <c r="A1149" s="100">
        <v>220</v>
      </c>
      <c r="B1149" s="101" t="s">
        <v>981</v>
      </c>
      <c r="C1149" s="135">
        <v>0</v>
      </c>
      <c r="D1149" s="135">
        <f>D1150+D1177+D1192</f>
        <v>0</v>
      </c>
    </row>
    <row r="1150" ht="15" hidden="1" customHeight="1" spans="1:4">
      <c r="A1150" s="100">
        <v>22001</v>
      </c>
      <c r="B1150" s="101" t="s">
        <v>982</v>
      </c>
      <c r="C1150" s="135">
        <v>0</v>
      </c>
      <c r="D1150" s="135">
        <f>SUM(D1151:D1176)</f>
        <v>0</v>
      </c>
    </row>
    <row r="1151" ht="15" hidden="1" customHeight="1" spans="1:4">
      <c r="A1151" s="100">
        <v>2200101</v>
      </c>
      <c r="B1151" s="136" t="s">
        <v>127</v>
      </c>
      <c r="C1151" s="137"/>
      <c r="D1151" s="137"/>
    </row>
    <row r="1152" ht="15" hidden="1" customHeight="1" spans="1:4">
      <c r="A1152" s="100">
        <v>2200102</v>
      </c>
      <c r="B1152" s="136" t="s">
        <v>128</v>
      </c>
      <c r="C1152" s="137"/>
      <c r="D1152" s="137"/>
    </row>
    <row r="1153" ht="15" hidden="1" customHeight="1" spans="1:4">
      <c r="A1153" s="100">
        <v>2200103</v>
      </c>
      <c r="B1153" s="136" t="s">
        <v>129</v>
      </c>
      <c r="C1153" s="137"/>
      <c r="D1153" s="137"/>
    </row>
    <row r="1154" ht="15" hidden="1" customHeight="1" spans="1:4">
      <c r="A1154" s="100">
        <v>2200104</v>
      </c>
      <c r="B1154" s="136" t="s">
        <v>983</v>
      </c>
      <c r="C1154" s="137"/>
      <c r="D1154" s="137"/>
    </row>
    <row r="1155" ht="15" hidden="1" customHeight="1" spans="1:4">
      <c r="A1155" s="100">
        <v>2200106</v>
      </c>
      <c r="B1155" s="136" t="s">
        <v>984</v>
      </c>
      <c r="C1155" s="137"/>
      <c r="D1155" s="137"/>
    </row>
    <row r="1156" ht="15" hidden="1" customHeight="1" spans="1:4">
      <c r="A1156" s="100">
        <v>2200107</v>
      </c>
      <c r="B1156" s="136" t="s">
        <v>985</v>
      </c>
      <c r="C1156" s="137"/>
      <c r="D1156" s="137"/>
    </row>
    <row r="1157" ht="15" hidden="1" customHeight="1" spans="1:4">
      <c r="A1157" s="100">
        <v>2200108</v>
      </c>
      <c r="B1157" s="136" t="s">
        <v>986</v>
      </c>
      <c r="C1157" s="137"/>
      <c r="D1157" s="137"/>
    </row>
    <row r="1158" ht="15" hidden="1" customHeight="1" spans="1:4">
      <c r="A1158" s="100">
        <v>2200109</v>
      </c>
      <c r="B1158" s="136" t="s">
        <v>987</v>
      </c>
      <c r="C1158" s="137"/>
      <c r="D1158" s="137"/>
    </row>
    <row r="1159" ht="15" hidden="1" customHeight="1" spans="1:4">
      <c r="A1159" s="100">
        <v>2200112</v>
      </c>
      <c r="B1159" s="136" t="s">
        <v>988</v>
      </c>
      <c r="C1159" s="137"/>
      <c r="D1159" s="137"/>
    </row>
    <row r="1160" ht="15" hidden="1" customHeight="1" spans="1:4">
      <c r="A1160" s="100">
        <v>2200113</v>
      </c>
      <c r="B1160" s="136" t="s">
        <v>989</v>
      </c>
      <c r="C1160" s="137"/>
      <c r="D1160" s="137"/>
    </row>
    <row r="1161" ht="15" hidden="1" customHeight="1" spans="1:4">
      <c r="A1161" s="100">
        <v>2200114</v>
      </c>
      <c r="B1161" s="136" t="s">
        <v>990</v>
      </c>
      <c r="C1161" s="137"/>
      <c r="D1161" s="137"/>
    </row>
    <row r="1162" ht="15" hidden="1" customHeight="1" spans="1:4">
      <c r="A1162" s="100">
        <v>2200115</v>
      </c>
      <c r="B1162" s="136" t="s">
        <v>991</v>
      </c>
      <c r="C1162" s="137"/>
      <c r="D1162" s="137"/>
    </row>
    <row r="1163" ht="15" hidden="1" customHeight="1" spans="1:4">
      <c r="A1163" s="100">
        <v>2200116</v>
      </c>
      <c r="B1163" s="136" t="s">
        <v>992</v>
      </c>
      <c r="C1163" s="137"/>
      <c r="D1163" s="137"/>
    </row>
    <row r="1164" ht="15" hidden="1" customHeight="1" spans="1:4">
      <c r="A1164" s="100">
        <v>2200119</v>
      </c>
      <c r="B1164" s="136" t="s">
        <v>993</v>
      </c>
      <c r="C1164" s="137"/>
      <c r="D1164" s="137"/>
    </row>
    <row r="1165" ht="15" hidden="1" customHeight="1" spans="1:4">
      <c r="A1165" s="100">
        <v>2200120</v>
      </c>
      <c r="B1165" s="136" t="s">
        <v>994</v>
      </c>
      <c r="C1165" s="137"/>
      <c r="D1165" s="137"/>
    </row>
    <row r="1166" ht="15" hidden="1" customHeight="1" spans="1:4">
      <c r="A1166" s="100">
        <v>2200121</v>
      </c>
      <c r="B1166" s="136" t="s">
        <v>995</v>
      </c>
      <c r="C1166" s="137"/>
      <c r="D1166" s="137"/>
    </row>
    <row r="1167" ht="15" hidden="1" customHeight="1" spans="1:4">
      <c r="A1167" s="100">
        <v>2200122</v>
      </c>
      <c r="B1167" s="136" t="s">
        <v>996</v>
      </c>
      <c r="C1167" s="137"/>
      <c r="D1167" s="137"/>
    </row>
    <row r="1168" ht="15" hidden="1" customHeight="1" spans="1:4">
      <c r="A1168" s="100">
        <v>2200123</v>
      </c>
      <c r="B1168" s="136" t="s">
        <v>997</v>
      </c>
      <c r="C1168" s="137"/>
      <c r="D1168" s="137"/>
    </row>
    <row r="1169" ht="15" hidden="1" customHeight="1" spans="1:4">
      <c r="A1169" s="100">
        <v>2200124</v>
      </c>
      <c r="B1169" s="136" t="s">
        <v>998</v>
      </c>
      <c r="C1169" s="137"/>
      <c r="D1169" s="137"/>
    </row>
    <row r="1170" ht="15" hidden="1" customHeight="1" spans="1:4">
      <c r="A1170" s="100">
        <v>2200125</v>
      </c>
      <c r="B1170" s="136" t="s">
        <v>999</v>
      </c>
      <c r="C1170" s="137"/>
      <c r="D1170" s="137"/>
    </row>
    <row r="1171" ht="15" hidden="1" customHeight="1" spans="1:4">
      <c r="A1171" s="100">
        <v>2200126</v>
      </c>
      <c r="B1171" s="136" t="s">
        <v>1000</v>
      </c>
      <c r="C1171" s="137"/>
      <c r="D1171" s="137"/>
    </row>
    <row r="1172" ht="15" hidden="1" customHeight="1" spans="1:4">
      <c r="A1172" s="100">
        <v>2200127</v>
      </c>
      <c r="B1172" s="136" t="s">
        <v>1001</v>
      </c>
      <c r="C1172" s="137"/>
      <c r="D1172" s="137"/>
    </row>
    <row r="1173" ht="15" hidden="1" customHeight="1" spans="1:4">
      <c r="A1173" s="100">
        <v>2200128</v>
      </c>
      <c r="B1173" s="136" t="s">
        <v>1002</v>
      </c>
      <c r="C1173" s="137"/>
      <c r="D1173" s="137"/>
    </row>
    <row r="1174" ht="15" hidden="1" customHeight="1" spans="1:4">
      <c r="A1174" s="100">
        <v>2200129</v>
      </c>
      <c r="B1174" s="136" t="s">
        <v>1003</v>
      </c>
      <c r="C1174" s="137"/>
      <c r="D1174" s="137"/>
    </row>
    <row r="1175" ht="15" hidden="1" customHeight="1" spans="1:4">
      <c r="A1175" s="100">
        <v>2200150</v>
      </c>
      <c r="B1175" s="136" t="s">
        <v>136</v>
      </c>
      <c r="C1175" s="137"/>
      <c r="D1175" s="137"/>
    </row>
    <row r="1176" ht="15" hidden="1" customHeight="1" spans="1:4">
      <c r="A1176" s="100">
        <v>2200199</v>
      </c>
      <c r="B1176" s="136" t="s">
        <v>1004</v>
      </c>
      <c r="C1176" s="137"/>
      <c r="D1176" s="137"/>
    </row>
    <row r="1177" ht="15" hidden="1" customHeight="1" spans="1:4">
      <c r="A1177" s="100">
        <v>22005</v>
      </c>
      <c r="B1177" s="101" t="s">
        <v>1005</v>
      </c>
      <c r="C1177" s="135">
        <v>0</v>
      </c>
      <c r="D1177" s="135">
        <f>SUM(D1178:D1191)</f>
        <v>0</v>
      </c>
    </row>
    <row r="1178" ht="15" hidden="1" customHeight="1" spans="1:4">
      <c r="A1178" s="100">
        <v>2200501</v>
      </c>
      <c r="B1178" s="136" t="s">
        <v>127</v>
      </c>
      <c r="C1178" s="137"/>
      <c r="D1178" s="137"/>
    </row>
    <row r="1179" ht="15" hidden="1" customHeight="1" spans="1:4">
      <c r="A1179" s="100">
        <v>2200502</v>
      </c>
      <c r="B1179" s="136" t="s">
        <v>128</v>
      </c>
      <c r="C1179" s="137"/>
      <c r="D1179" s="137"/>
    </row>
    <row r="1180" ht="15" hidden="1" customHeight="1" spans="1:4">
      <c r="A1180" s="100">
        <v>2200503</v>
      </c>
      <c r="B1180" s="136" t="s">
        <v>129</v>
      </c>
      <c r="C1180" s="137"/>
      <c r="D1180" s="137"/>
    </row>
    <row r="1181" ht="15" hidden="1" customHeight="1" spans="1:4">
      <c r="A1181" s="100">
        <v>2200504</v>
      </c>
      <c r="B1181" s="136" t="s">
        <v>1006</v>
      </c>
      <c r="C1181" s="137"/>
      <c r="D1181" s="137"/>
    </row>
    <row r="1182" ht="15" hidden="1" customHeight="1" spans="1:4">
      <c r="A1182" s="100">
        <v>2200506</v>
      </c>
      <c r="B1182" s="136" t="s">
        <v>1007</v>
      </c>
      <c r="C1182" s="137"/>
      <c r="D1182" s="137"/>
    </row>
    <row r="1183" ht="15" hidden="1" customHeight="1" spans="1:4">
      <c r="A1183" s="100">
        <v>2200507</v>
      </c>
      <c r="B1183" s="136" t="s">
        <v>1008</v>
      </c>
      <c r="C1183" s="137"/>
      <c r="D1183" s="137"/>
    </row>
    <row r="1184" ht="15" hidden="1" customHeight="1" spans="1:4">
      <c r="A1184" s="100">
        <v>2200508</v>
      </c>
      <c r="B1184" s="136" t="s">
        <v>1009</v>
      </c>
      <c r="C1184" s="137"/>
      <c r="D1184" s="137"/>
    </row>
    <row r="1185" ht="15" hidden="1" customHeight="1" spans="1:4">
      <c r="A1185" s="100">
        <v>2200509</v>
      </c>
      <c r="B1185" s="136" t="s">
        <v>1010</v>
      </c>
      <c r="C1185" s="137"/>
      <c r="D1185" s="137"/>
    </row>
    <row r="1186" ht="15" hidden="1" customHeight="1" spans="1:4">
      <c r="A1186" s="100">
        <v>2200510</v>
      </c>
      <c r="B1186" s="136" t="s">
        <v>1011</v>
      </c>
      <c r="C1186" s="137"/>
      <c r="D1186" s="137"/>
    </row>
    <row r="1187" ht="15" hidden="1" customHeight="1" spans="1:4">
      <c r="A1187" s="100">
        <v>2200511</v>
      </c>
      <c r="B1187" s="136" t="s">
        <v>1012</v>
      </c>
      <c r="C1187" s="137"/>
      <c r="D1187" s="137"/>
    </row>
    <row r="1188" ht="15" hidden="1" customHeight="1" spans="1:4">
      <c r="A1188" s="100">
        <v>2200512</v>
      </c>
      <c r="B1188" s="136" t="s">
        <v>1013</v>
      </c>
      <c r="C1188" s="137"/>
      <c r="D1188" s="137"/>
    </row>
    <row r="1189" ht="15" hidden="1" customHeight="1" spans="1:4">
      <c r="A1189" s="100">
        <v>2200513</v>
      </c>
      <c r="B1189" s="136" t="s">
        <v>1014</v>
      </c>
      <c r="C1189" s="137"/>
      <c r="D1189" s="137"/>
    </row>
    <row r="1190" ht="15" hidden="1" customHeight="1" spans="1:4">
      <c r="A1190" s="100">
        <v>2200514</v>
      </c>
      <c r="B1190" s="136" t="s">
        <v>1015</v>
      </c>
      <c r="C1190" s="137"/>
      <c r="D1190" s="137"/>
    </row>
    <row r="1191" ht="15" hidden="1" customHeight="1" spans="1:4">
      <c r="A1191" s="100">
        <v>2200599</v>
      </c>
      <c r="B1191" s="136" t="s">
        <v>1016</v>
      </c>
      <c r="C1191" s="137"/>
      <c r="D1191" s="137"/>
    </row>
    <row r="1192" ht="15" hidden="1" customHeight="1" spans="1:4">
      <c r="A1192" s="100">
        <v>22099</v>
      </c>
      <c r="B1192" s="101" t="s">
        <v>1017</v>
      </c>
      <c r="C1192" s="135">
        <v>0</v>
      </c>
      <c r="D1192" s="135">
        <f>D1193</f>
        <v>0</v>
      </c>
    </row>
    <row r="1193" ht="15" hidden="1" customHeight="1" spans="1:4">
      <c r="A1193" s="100">
        <v>2209999</v>
      </c>
      <c r="B1193" s="136" t="s">
        <v>1018</v>
      </c>
      <c r="C1193" s="137"/>
      <c r="D1193" s="137"/>
    </row>
    <row r="1194" ht="15" customHeight="1" spans="1:4">
      <c r="A1194" s="100">
        <v>221</v>
      </c>
      <c r="B1194" s="101" t="s">
        <v>1019</v>
      </c>
      <c r="C1194" s="135">
        <f>C1207</f>
        <v>88.02</v>
      </c>
      <c r="D1194" s="135">
        <f>SUM(D1195,D1207,D1211)</f>
        <v>0</v>
      </c>
    </row>
    <row r="1195" ht="15" hidden="1" customHeight="1" spans="1:4">
      <c r="A1195" s="100">
        <v>22101</v>
      </c>
      <c r="B1195" s="101" t="s">
        <v>1020</v>
      </c>
      <c r="C1195" s="135">
        <v>0</v>
      </c>
      <c r="D1195" s="135">
        <f>SUM(D1196:D1206)</f>
        <v>0</v>
      </c>
    </row>
    <row r="1196" ht="15" hidden="1" customHeight="1" spans="1:4">
      <c r="A1196" s="100">
        <v>2210101</v>
      </c>
      <c r="B1196" s="136" t="s">
        <v>1021</v>
      </c>
      <c r="C1196" s="137"/>
      <c r="D1196" s="137"/>
    </row>
    <row r="1197" ht="15" hidden="1" customHeight="1" spans="1:4">
      <c r="A1197" s="100">
        <v>2210102</v>
      </c>
      <c r="B1197" s="136" t="s">
        <v>1022</v>
      </c>
      <c r="C1197" s="137"/>
      <c r="D1197" s="137"/>
    </row>
    <row r="1198" ht="15" hidden="1" customHeight="1" spans="1:4">
      <c r="A1198" s="100">
        <v>2210103</v>
      </c>
      <c r="B1198" s="136" t="s">
        <v>1023</v>
      </c>
      <c r="C1198" s="137"/>
      <c r="D1198" s="137"/>
    </row>
    <row r="1199" ht="15" hidden="1" customHeight="1" spans="1:4">
      <c r="A1199" s="100">
        <v>2210104</v>
      </c>
      <c r="B1199" s="136" t="s">
        <v>1024</v>
      </c>
      <c r="C1199" s="137"/>
      <c r="D1199" s="137"/>
    </row>
    <row r="1200" ht="15" hidden="1" customHeight="1" spans="1:4">
      <c r="A1200" s="100">
        <v>2210105</v>
      </c>
      <c r="B1200" s="136" t="s">
        <v>1025</v>
      </c>
      <c r="C1200" s="137"/>
      <c r="D1200" s="137"/>
    </row>
    <row r="1201" ht="15" hidden="1" customHeight="1" spans="1:4">
      <c r="A1201" s="100">
        <v>2210106</v>
      </c>
      <c r="B1201" s="136" t="s">
        <v>1026</v>
      </c>
      <c r="C1201" s="137"/>
      <c r="D1201" s="137"/>
    </row>
    <row r="1202" ht="15" hidden="1" customHeight="1" spans="1:4">
      <c r="A1202" s="100">
        <v>2210107</v>
      </c>
      <c r="B1202" s="136" t="s">
        <v>1027</v>
      </c>
      <c r="C1202" s="137"/>
      <c r="D1202" s="137"/>
    </row>
    <row r="1203" ht="15" hidden="1" customHeight="1" spans="1:4">
      <c r="A1203" s="100">
        <v>2210108</v>
      </c>
      <c r="B1203" s="136" t="s">
        <v>1028</v>
      </c>
      <c r="C1203" s="137"/>
      <c r="D1203" s="137"/>
    </row>
    <row r="1204" ht="15" hidden="1" customHeight="1" spans="1:4">
      <c r="A1204" s="100">
        <v>2210109</v>
      </c>
      <c r="B1204" s="136" t="s">
        <v>1029</v>
      </c>
      <c r="C1204" s="137"/>
      <c r="D1204" s="137"/>
    </row>
    <row r="1205" ht="15" hidden="1" customHeight="1" spans="1:4">
      <c r="A1205" s="100">
        <v>2210110</v>
      </c>
      <c r="B1205" s="136" t="s">
        <v>1030</v>
      </c>
      <c r="C1205" s="137"/>
      <c r="D1205" s="137"/>
    </row>
    <row r="1206" ht="15" hidden="1" customHeight="1" spans="1:4">
      <c r="A1206" s="100">
        <v>2210199</v>
      </c>
      <c r="B1206" s="136" t="s">
        <v>1031</v>
      </c>
      <c r="C1206" s="137"/>
      <c r="D1206" s="137"/>
    </row>
    <row r="1207" ht="15" customHeight="1" spans="1:4">
      <c r="A1207" s="100">
        <v>22102</v>
      </c>
      <c r="B1207" s="101" t="s">
        <v>1032</v>
      </c>
      <c r="C1207" s="135">
        <f>SUM(C1208:C1210)</f>
        <v>88.02</v>
      </c>
      <c r="D1207" s="135">
        <f>SUM(D1208:D1210)</f>
        <v>0</v>
      </c>
    </row>
    <row r="1208" ht="15" customHeight="1" spans="1:4">
      <c r="A1208" s="100">
        <v>2210201</v>
      </c>
      <c r="B1208" s="136" t="s">
        <v>1033</v>
      </c>
      <c r="C1208" s="137">
        <v>88.02</v>
      </c>
      <c r="D1208" s="137"/>
    </row>
    <row r="1209" ht="15" hidden="1" customHeight="1" spans="1:4">
      <c r="A1209" s="100">
        <v>2210202</v>
      </c>
      <c r="B1209" s="136" t="s">
        <v>1034</v>
      </c>
      <c r="C1209" s="137"/>
      <c r="D1209" s="137"/>
    </row>
    <row r="1210" ht="15" hidden="1" customHeight="1" spans="1:4">
      <c r="A1210" s="100">
        <v>2210203</v>
      </c>
      <c r="B1210" s="136" t="s">
        <v>1035</v>
      </c>
      <c r="C1210" s="137"/>
      <c r="D1210" s="137"/>
    </row>
    <row r="1211" ht="15" hidden="1" customHeight="1" spans="1:4">
      <c r="A1211" s="100">
        <v>22103</v>
      </c>
      <c r="B1211" s="101" t="s">
        <v>1036</v>
      </c>
      <c r="C1211" s="135">
        <v>0</v>
      </c>
      <c r="D1211" s="135">
        <f>SUM(D1212:D1214)</f>
        <v>0</v>
      </c>
    </row>
    <row r="1212" ht="15" hidden="1" customHeight="1" spans="1:4">
      <c r="A1212" s="100">
        <v>2210301</v>
      </c>
      <c r="B1212" s="136" t="s">
        <v>1037</v>
      </c>
      <c r="C1212" s="137"/>
      <c r="D1212" s="137"/>
    </row>
    <row r="1213" ht="15" hidden="1" customHeight="1" spans="1:4">
      <c r="A1213" s="100">
        <v>2210302</v>
      </c>
      <c r="B1213" s="136" t="s">
        <v>1038</v>
      </c>
      <c r="C1213" s="137"/>
      <c r="D1213" s="137"/>
    </row>
    <row r="1214" ht="15" hidden="1" customHeight="1" spans="1:4">
      <c r="A1214" s="100">
        <v>2210399</v>
      </c>
      <c r="B1214" s="136" t="s">
        <v>1039</v>
      </c>
      <c r="C1214" s="137"/>
      <c r="D1214" s="137"/>
    </row>
    <row r="1215" ht="15" hidden="1" customHeight="1" spans="1:4">
      <c r="A1215" s="100">
        <v>222</v>
      </c>
      <c r="B1215" s="101" t="s">
        <v>1040</v>
      </c>
      <c r="C1215" s="135">
        <v>0</v>
      </c>
      <c r="D1215" s="135">
        <f>D1216+D1234+D1241+D1247</f>
        <v>0</v>
      </c>
    </row>
    <row r="1216" ht="15" hidden="1" customHeight="1" spans="1:4">
      <c r="A1216" s="100">
        <v>22201</v>
      </c>
      <c r="B1216" s="101" t="s">
        <v>1041</v>
      </c>
      <c r="C1216" s="135">
        <v>0</v>
      </c>
      <c r="D1216" s="135">
        <f>SUM(D1217:D1233)</f>
        <v>0</v>
      </c>
    </row>
    <row r="1217" ht="15" hidden="1" customHeight="1" spans="1:4">
      <c r="A1217" s="100">
        <v>2220101</v>
      </c>
      <c r="B1217" s="136" t="s">
        <v>127</v>
      </c>
      <c r="C1217" s="137"/>
      <c r="D1217" s="137"/>
    </row>
    <row r="1218" ht="15" hidden="1" customHeight="1" spans="1:4">
      <c r="A1218" s="100">
        <v>2220102</v>
      </c>
      <c r="B1218" s="136" t="s">
        <v>128</v>
      </c>
      <c r="C1218" s="137"/>
      <c r="D1218" s="137"/>
    </row>
    <row r="1219" ht="15" hidden="1" customHeight="1" spans="1:4">
      <c r="A1219" s="100">
        <v>2220103</v>
      </c>
      <c r="B1219" s="136" t="s">
        <v>129</v>
      </c>
      <c r="C1219" s="137"/>
      <c r="D1219" s="137"/>
    </row>
    <row r="1220" ht="15" hidden="1" customHeight="1" spans="1:4">
      <c r="A1220" s="100">
        <v>2220104</v>
      </c>
      <c r="B1220" s="136" t="s">
        <v>1042</v>
      </c>
      <c r="C1220" s="137"/>
      <c r="D1220" s="137"/>
    </row>
    <row r="1221" ht="15" hidden="1" customHeight="1" spans="1:4">
      <c r="A1221" s="100">
        <v>2220105</v>
      </c>
      <c r="B1221" s="136" t="s">
        <v>1043</v>
      </c>
      <c r="C1221" s="137"/>
      <c r="D1221" s="137"/>
    </row>
    <row r="1222" ht="15" hidden="1" customHeight="1" spans="1:4">
      <c r="A1222" s="100">
        <v>2220106</v>
      </c>
      <c r="B1222" s="136" t="s">
        <v>1044</v>
      </c>
      <c r="C1222" s="137"/>
      <c r="D1222" s="137"/>
    </row>
    <row r="1223" ht="15" hidden="1" customHeight="1" spans="1:4">
      <c r="A1223" s="100">
        <v>2220107</v>
      </c>
      <c r="B1223" s="136" t="s">
        <v>1045</v>
      </c>
      <c r="C1223" s="137"/>
      <c r="D1223" s="137"/>
    </row>
    <row r="1224" ht="15" hidden="1" customHeight="1" spans="1:4">
      <c r="A1224" s="100">
        <v>2220112</v>
      </c>
      <c r="B1224" s="136" t="s">
        <v>1046</v>
      </c>
      <c r="C1224" s="137"/>
      <c r="D1224" s="137"/>
    </row>
    <row r="1225" ht="15" hidden="1" customHeight="1" spans="1:4">
      <c r="A1225" s="100">
        <v>2220113</v>
      </c>
      <c r="B1225" s="136" t="s">
        <v>1047</v>
      </c>
      <c r="C1225" s="137"/>
      <c r="D1225" s="137"/>
    </row>
    <row r="1226" ht="15" hidden="1" customHeight="1" spans="1:4">
      <c r="A1226" s="100">
        <v>2220114</v>
      </c>
      <c r="B1226" s="136" t="s">
        <v>1048</v>
      </c>
      <c r="C1226" s="137"/>
      <c r="D1226" s="137"/>
    </row>
    <row r="1227" ht="15" hidden="1" customHeight="1" spans="1:4">
      <c r="A1227" s="100">
        <v>2220115</v>
      </c>
      <c r="B1227" s="136" t="s">
        <v>1049</v>
      </c>
      <c r="C1227" s="137"/>
      <c r="D1227" s="137"/>
    </row>
    <row r="1228" ht="15" hidden="1" customHeight="1" spans="1:4">
      <c r="A1228" s="100">
        <v>2220118</v>
      </c>
      <c r="B1228" s="136" t="s">
        <v>1050</v>
      </c>
      <c r="C1228" s="137"/>
      <c r="D1228" s="137"/>
    </row>
    <row r="1229" ht="15" hidden="1" customHeight="1" spans="1:4">
      <c r="A1229" s="100">
        <v>2220119</v>
      </c>
      <c r="B1229" s="136" t="s">
        <v>1051</v>
      </c>
      <c r="C1229" s="137"/>
      <c r="D1229" s="137"/>
    </row>
    <row r="1230" ht="15" hidden="1" customHeight="1" spans="1:4">
      <c r="A1230" s="100">
        <v>2220120</v>
      </c>
      <c r="B1230" s="136" t="s">
        <v>1052</v>
      </c>
      <c r="C1230" s="137"/>
      <c r="D1230" s="137"/>
    </row>
    <row r="1231" ht="15" hidden="1" customHeight="1" spans="1:4">
      <c r="A1231" s="100">
        <v>2220121</v>
      </c>
      <c r="B1231" s="136" t="s">
        <v>1053</v>
      </c>
      <c r="C1231" s="137"/>
      <c r="D1231" s="137"/>
    </row>
    <row r="1232" ht="15" hidden="1" customHeight="1" spans="1:4">
      <c r="A1232" s="100">
        <v>2220150</v>
      </c>
      <c r="B1232" s="136" t="s">
        <v>136</v>
      </c>
      <c r="C1232" s="137"/>
      <c r="D1232" s="137"/>
    </row>
    <row r="1233" ht="15" hidden="1" customHeight="1" spans="1:4">
      <c r="A1233" s="100">
        <v>2220199</v>
      </c>
      <c r="B1233" s="136" t="s">
        <v>1054</v>
      </c>
      <c r="C1233" s="137"/>
      <c r="D1233" s="137"/>
    </row>
    <row r="1234" ht="15" hidden="1" customHeight="1" spans="1:4">
      <c r="A1234" s="100">
        <v>22203</v>
      </c>
      <c r="B1234" s="101" t="s">
        <v>1055</v>
      </c>
      <c r="C1234" s="135">
        <v>0</v>
      </c>
      <c r="D1234" s="135">
        <f>SUM(D1235:D1240)</f>
        <v>0</v>
      </c>
    </row>
    <row r="1235" ht="15" hidden="1" customHeight="1" spans="1:4">
      <c r="A1235" s="100">
        <v>2220301</v>
      </c>
      <c r="B1235" s="136" t="s">
        <v>1056</v>
      </c>
      <c r="C1235" s="137"/>
      <c r="D1235" s="137"/>
    </row>
    <row r="1236" ht="15" hidden="1" customHeight="1" spans="1:4">
      <c r="A1236" s="100">
        <v>2220303</v>
      </c>
      <c r="B1236" s="136" t="s">
        <v>1057</v>
      </c>
      <c r="C1236" s="137"/>
      <c r="D1236" s="137"/>
    </row>
    <row r="1237" ht="15" hidden="1" customHeight="1" spans="1:4">
      <c r="A1237" s="100">
        <v>2220304</v>
      </c>
      <c r="B1237" s="136" t="s">
        <v>1058</v>
      </c>
      <c r="C1237" s="137"/>
      <c r="D1237" s="137"/>
    </row>
    <row r="1238" ht="15" hidden="1" customHeight="1" spans="1:4">
      <c r="A1238" s="100">
        <v>2220305</v>
      </c>
      <c r="B1238" s="136" t="s">
        <v>1059</v>
      </c>
      <c r="C1238" s="137"/>
      <c r="D1238" s="137"/>
    </row>
    <row r="1239" ht="15" hidden="1" customHeight="1" spans="1:4">
      <c r="A1239" s="100">
        <v>2220306</v>
      </c>
      <c r="B1239" s="136" t="s">
        <v>1060</v>
      </c>
      <c r="C1239" s="137"/>
      <c r="D1239" s="137"/>
    </row>
    <row r="1240" ht="15" hidden="1" customHeight="1" spans="1:4">
      <c r="A1240" s="100">
        <v>2220399</v>
      </c>
      <c r="B1240" s="136" t="s">
        <v>1061</v>
      </c>
      <c r="C1240" s="137"/>
      <c r="D1240" s="137"/>
    </row>
    <row r="1241" ht="15" hidden="1" customHeight="1" spans="1:4">
      <c r="A1241" s="100">
        <v>22204</v>
      </c>
      <c r="B1241" s="101" t="s">
        <v>1062</v>
      </c>
      <c r="C1241" s="135">
        <v>0</v>
      </c>
      <c r="D1241" s="135">
        <f>SUM(D1242:D1246)</f>
        <v>0</v>
      </c>
    </row>
    <row r="1242" ht="15" hidden="1" customHeight="1" spans="1:4">
      <c r="A1242" s="100">
        <v>2220401</v>
      </c>
      <c r="B1242" s="136" t="s">
        <v>1063</v>
      </c>
      <c r="C1242" s="137"/>
      <c r="D1242" s="137"/>
    </row>
    <row r="1243" ht="15" hidden="1" customHeight="1" spans="1:4">
      <c r="A1243" s="100">
        <v>2220402</v>
      </c>
      <c r="B1243" s="136" t="s">
        <v>1064</v>
      </c>
      <c r="C1243" s="137"/>
      <c r="D1243" s="137"/>
    </row>
    <row r="1244" ht="15" hidden="1" customHeight="1" spans="1:4">
      <c r="A1244" s="100">
        <v>2220403</v>
      </c>
      <c r="B1244" s="136" t="s">
        <v>1065</v>
      </c>
      <c r="C1244" s="137"/>
      <c r="D1244" s="137"/>
    </row>
    <row r="1245" ht="15" hidden="1" customHeight="1" spans="1:4">
      <c r="A1245" s="100">
        <v>2220404</v>
      </c>
      <c r="B1245" s="136" t="s">
        <v>1066</v>
      </c>
      <c r="C1245" s="137"/>
      <c r="D1245" s="137"/>
    </row>
    <row r="1246" ht="15" hidden="1" customHeight="1" spans="1:4">
      <c r="A1246" s="100">
        <v>2220499</v>
      </c>
      <c r="B1246" s="136" t="s">
        <v>1067</v>
      </c>
      <c r="C1246" s="137"/>
      <c r="D1246" s="137"/>
    </row>
    <row r="1247" ht="15" hidden="1" customHeight="1" spans="1:4">
      <c r="A1247" s="100">
        <v>22205</v>
      </c>
      <c r="B1247" s="101" t="s">
        <v>1068</v>
      </c>
      <c r="C1247" s="135">
        <v>0</v>
      </c>
      <c r="D1247" s="135">
        <f>SUM(D1248:D1259)</f>
        <v>0</v>
      </c>
    </row>
    <row r="1248" ht="15" hidden="1" customHeight="1" spans="1:4">
      <c r="A1248" s="100">
        <v>2220501</v>
      </c>
      <c r="B1248" s="136" t="s">
        <v>1069</v>
      </c>
      <c r="C1248" s="137"/>
      <c r="D1248" s="137"/>
    </row>
    <row r="1249" ht="15" hidden="1" customHeight="1" spans="1:4">
      <c r="A1249" s="100">
        <v>2220502</v>
      </c>
      <c r="B1249" s="136" t="s">
        <v>1070</v>
      </c>
      <c r="C1249" s="137"/>
      <c r="D1249" s="137"/>
    </row>
    <row r="1250" ht="15" hidden="1" customHeight="1" spans="1:4">
      <c r="A1250" s="100">
        <v>2220503</v>
      </c>
      <c r="B1250" s="136" t="s">
        <v>1071</v>
      </c>
      <c r="C1250" s="137"/>
      <c r="D1250" s="137"/>
    </row>
    <row r="1251" ht="15" hidden="1" customHeight="1" spans="1:4">
      <c r="A1251" s="100">
        <v>2220504</v>
      </c>
      <c r="B1251" s="136" t="s">
        <v>1072</v>
      </c>
      <c r="C1251" s="137"/>
      <c r="D1251" s="137"/>
    </row>
    <row r="1252" ht="15" hidden="1" customHeight="1" spans="1:4">
      <c r="A1252" s="100">
        <v>2220505</v>
      </c>
      <c r="B1252" s="136" t="s">
        <v>1073</v>
      </c>
      <c r="C1252" s="137"/>
      <c r="D1252" s="137"/>
    </row>
    <row r="1253" ht="15" hidden="1" customHeight="1" spans="1:4">
      <c r="A1253" s="100">
        <v>2220506</v>
      </c>
      <c r="B1253" s="136" t="s">
        <v>1074</v>
      </c>
      <c r="C1253" s="137"/>
      <c r="D1253" s="137"/>
    </row>
    <row r="1254" ht="15" hidden="1" customHeight="1" spans="1:4">
      <c r="A1254" s="100">
        <v>2220507</v>
      </c>
      <c r="B1254" s="136" t="s">
        <v>1075</v>
      </c>
      <c r="C1254" s="137"/>
      <c r="D1254" s="137"/>
    </row>
    <row r="1255" ht="15" hidden="1" customHeight="1" spans="1:4">
      <c r="A1255" s="100">
        <v>2220508</v>
      </c>
      <c r="B1255" s="136" t="s">
        <v>1076</v>
      </c>
      <c r="C1255" s="137"/>
      <c r="D1255" s="137"/>
    </row>
    <row r="1256" ht="15" hidden="1" customHeight="1" spans="1:4">
      <c r="A1256" s="100">
        <v>2220509</v>
      </c>
      <c r="B1256" s="136" t="s">
        <v>1077</v>
      </c>
      <c r="C1256" s="137"/>
      <c r="D1256" s="137"/>
    </row>
    <row r="1257" ht="15" hidden="1" customHeight="1" spans="1:4">
      <c r="A1257" s="100">
        <v>2220510</v>
      </c>
      <c r="B1257" s="136" t="s">
        <v>1078</v>
      </c>
      <c r="C1257" s="137"/>
      <c r="D1257" s="137"/>
    </row>
    <row r="1258" ht="15" hidden="1" customHeight="1" spans="1:4">
      <c r="A1258" s="100">
        <v>2220511</v>
      </c>
      <c r="B1258" s="136" t="s">
        <v>1079</v>
      </c>
      <c r="C1258" s="137"/>
      <c r="D1258" s="137"/>
    </row>
    <row r="1259" ht="15" hidden="1" customHeight="1" spans="1:4">
      <c r="A1259" s="100">
        <v>2220599</v>
      </c>
      <c r="B1259" s="136" t="s">
        <v>1080</v>
      </c>
      <c r="C1259" s="137"/>
      <c r="D1259" s="137"/>
    </row>
    <row r="1260" ht="15" customHeight="1" spans="1:4">
      <c r="A1260" s="100">
        <v>224</v>
      </c>
      <c r="B1260" s="101" t="s">
        <v>1081</v>
      </c>
      <c r="C1260" s="135">
        <f>C1261</f>
        <v>65.82</v>
      </c>
      <c r="D1260" s="135">
        <f>D1261+D1272+D1279+D1287+D1300+D1304+D1308</f>
        <v>0</v>
      </c>
    </row>
    <row r="1261" ht="15" customHeight="1" spans="1:4">
      <c r="A1261" s="100">
        <v>22401</v>
      </c>
      <c r="B1261" s="101" t="s">
        <v>1082</v>
      </c>
      <c r="C1261" s="135">
        <f>SUM(C1262:C1271)</f>
        <v>65.82</v>
      </c>
      <c r="D1261" s="135">
        <f>SUM(D1262:D1271)</f>
        <v>0</v>
      </c>
    </row>
    <row r="1262" ht="15" hidden="1" customHeight="1" spans="1:4">
      <c r="A1262" s="100">
        <v>2240101</v>
      </c>
      <c r="B1262" s="136" t="s">
        <v>127</v>
      </c>
      <c r="C1262" s="137"/>
      <c r="D1262" s="137"/>
    </row>
    <row r="1263" ht="15" hidden="1" customHeight="1" spans="1:4">
      <c r="A1263" s="100">
        <v>2240102</v>
      </c>
      <c r="B1263" s="136" t="s">
        <v>128</v>
      </c>
      <c r="C1263" s="137"/>
      <c r="D1263" s="137"/>
    </row>
    <row r="1264" ht="15" hidden="1" customHeight="1" spans="1:4">
      <c r="A1264" s="100">
        <v>2240103</v>
      </c>
      <c r="B1264" s="136" t="s">
        <v>129</v>
      </c>
      <c r="C1264" s="137"/>
      <c r="D1264" s="137"/>
    </row>
    <row r="1265" ht="15" hidden="1" customHeight="1" spans="1:4">
      <c r="A1265" s="100">
        <v>2240104</v>
      </c>
      <c r="B1265" s="136" t="s">
        <v>1083</v>
      </c>
      <c r="C1265" s="137"/>
      <c r="D1265" s="137"/>
    </row>
    <row r="1266" ht="15" hidden="1" customHeight="1" spans="1:4">
      <c r="A1266" s="100">
        <v>2240105</v>
      </c>
      <c r="B1266" s="136" t="s">
        <v>1084</v>
      </c>
      <c r="C1266" s="137"/>
      <c r="D1266" s="137"/>
    </row>
    <row r="1267" ht="15" hidden="1" customHeight="1" spans="1:4">
      <c r="A1267" s="100">
        <v>2240106</v>
      </c>
      <c r="B1267" s="136" t="s">
        <v>1085</v>
      </c>
      <c r="C1267" s="137"/>
      <c r="D1267" s="137"/>
    </row>
    <row r="1268" ht="15" hidden="1" customHeight="1" spans="1:4">
      <c r="A1268" s="100">
        <v>2240108</v>
      </c>
      <c r="B1268" s="136" t="s">
        <v>1086</v>
      </c>
      <c r="C1268" s="137"/>
      <c r="D1268" s="137"/>
    </row>
    <row r="1269" ht="15" hidden="1" customHeight="1" spans="1:4">
      <c r="A1269" s="100">
        <v>2240109</v>
      </c>
      <c r="B1269" s="136" t="s">
        <v>1087</v>
      </c>
      <c r="C1269" s="137"/>
      <c r="D1269" s="137"/>
    </row>
    <row r="1270" ht="15" hidden="1" customHeight="1" spans="1:4">
      <c r="A1270" s="100">
        <v>2240150</v>
      </c>
      <c r="B1270" s="136" t="s">
        <v>136</v>
      </c>
      <c r="C1270" s="137"/>
      <c r="D1270" s="137"/>
    </row>
    <row r="1271" ht="15" customHeight="1" spans="1:4">
      <c r="A1271" s="100">
        <v>2240199</v>
      </c>
      <c r="B1271" s="136" t="s">
        <v>1088</v>
      </c>
      <c r="C1271" s="137">
        <v>65.82</v>
      </c>
      <c r="D1271" s="137"/>
    </row>
    <row r="1272" ht="15" hidden="1" customHeight="1" spans="1:4">
      <c r="A1272" s="100">
        <v>22402</v>
      </c>
      <c r="B1272" s="101" t="s">
        <v>1089</v>
      </c>
      <c r="C1272" s="135">
        <v>0</v>
      </c>
      <c r="D1272" s="135">
        <f>SUM(D1273:D1278)</f>
        <v>0</v>
      </c>
    </row>
    <row r="1273" ht="15" hidden="1" customHeight="1" spans="1:4">
      <c r="A1273" s="100">
        <v>2240201</v>
      </c>
      <c r="B1273" s="136" t="s">
        <v>127</v>
      </c>
      <c r="C1273" s="137"/>
      <c r="D1273" s="137"/>
    </row>
    <row r="1274" ht="15" hidden="1" customHeight="1" spans="1:4">
      <c r="A1274" s="100">
        <v>2240202</v>
      </c>
      <c r="B1274" s="136" t="s">
        <v>128</v>
      </c>
      <c r="C1274" s="137"/>
      <c r="D1274" s="137"/>
    </row>
    <row r="1275" ht="15" hidden="1" customHeight="1" spans="1:4">
      <c r="A1275" s="100">
        <v>2240203</v>
      </c>
      <c r="B1275" s="136" t="s">
        <v>129</v>
      </c>
      <c r="C1275" s="137"/>
      <c r="D1275" s="137"/>
    </row>
    <row r="1276" ht="15" hidden="1" customHeight="1" spans="1:4">
      <c r="A1276" s="100">
        <v>2240204</v>
      </c>
      <c r="B1276" s="136" t="s">
        <v>1090</v>
      </c>
      <c r="C1276" s="137"/>
      <c r="D1276" s="137"/>
    </row>
    <row r="1277" ht="15" hidden="1" customHeight="1" spans="1:4">
      <c r="A1277" s="100">
        <v>2240250</v>
      </c>
      <c r="B1277" s="136" t="s">
        <v>136</v>
      </c>
      <c r="C1277" s="137"/>
      <c r="D1277" s="137"/>
    </row>
    <row r="1278" ht="15" hidden="1" customHeight="1" spans="1:4">
      <c r="A1278" s="100">
        <v>2240299</v>
      </c>
      <c r="B1278" s="136" t="s">
        <v>1091</v>
      </c>
      <c r="C1278" s="137"/>
      <c r="D1278" s="137"/>
    </row>
    <row r="1279" ht="15" hidden="1" customHeight="1" spans="1:4">
      <c r="A1279" s="100">
        <v>22404</v>
      </c>
      <c r="B1279" s="101" t="s">
        <v>1092</v>
      </c>
      <c r="C1279" s="135">
        <v>0</v>
      </c>
      <c r="D1279" s="135">
        <f>SUM(D1280:D1286)</f>
        <v>0</v>
      </c>
    </row>
    <row r="1280" ht="15" hidden="1" customHeight="1" spans="1:4">
      <c r="A1280" s="100">
        <v>2240401</v>
      </c>
      <c r="B1280" s="136" t="s">
        <v>127</v>
      </c>
      <c r="C1280" s="137"/>
      <c r="D1280" s="137"/>
    </row>
    <row r="1281" ht="15" hidden="1" customHeight="1" spans="1:4">
      <c r="A1281" s="100">
        <v>2240402</v>
      </c>
      <c r="B1281" s="136" t="s">
        <v>128</v>
      </c>
      <c r="C1281" s="137"/>
      <c r="D1281" s="137"/>
    </row>
    <row r="1282" ht="15" hidden="1" customHeight="1" spans="1:4">
      <c r="A1282" s="100">
        <v>2240403</v>
      </c>
      <c r="B1282" s="136" t="s">
        <v>129</v>
      </c>
      <c r="C1282" s="137"/>
      <c r="D1282" s="137"/>
    </row>
    <row r="1283" ht="15" hidden="1" customHeight="1" spans="1:4">
      <c r="A1283" s="100">
        <v>2240404</v>
      </c>
      <c r="B1283" s="136" t="s">
        <v>1093</v>
      </c>
      <c r="C1283" s="137"/>
      <c r="D1283" s="137"/>
    </row>
    <row r="1284" ht="15" hidden="1" customHeight="1" spans="1:4">
      <c r="A1284" s="100">
        <v>2240405</v>
      </c>
      <c r="B1284" s="136" t="s">
        <v>1094</v>
      </c>
      <c r="C1284" s="137"/>
      <c r="D1284" s="137"/>
    </row>
    <row r="1285" ht="15" hidden="1" customHeight="1" spans="1:4">
      <c r="A1285" s="100">
        <v>2240450</v>
      </c>
      <c r="B1285" s="136" t="s">
        <v>136</v>
      </c>
      <c r="C1285" s="137"/>
      <c r="D1285" s="137"/>
    </row>
    <row r="1286" ht="15" hidden="1" customHeight="1" spans="1:4">
      <c r="A1286" s="100">
        <v>2240499</v>
      </c>
      <c r="B1286" s="136" t="s">
        <v>1095</v>
      </c>
      <c r="C1286" s="137"/>
      <c r="D1286" s="137"/>
    </row>
    <row r="1287" ht="15" hidden="1" customHeight="1" spans="1:4">
      <c r="A1287" s="100">
        <v>22405</v>
      </c>
      <c r="B1287" s="101" t="s">
        <v>1096</v>
      </c>
      <c r="C1287" s="135">
        <v>0</v>
      </c>
      <c r="D1287" s="135">
        <f>SUM(D1288:D1299)</f>
        <v>0</v>
      </c>
    </row>
    <row r="1288" ht="15" hidden="1" customHeight="1" spans="1:4">
      <c r="A1288" s="100">
        <v>2240501</v>
      </c>
      <c r="B1288" s="136" t="s">
        <v>127</v>
      </c>
      <c r="C1288" s="137"/>
      <c r="D1288" s="137"/>
    </row>
    <row r="1289" ht="15" hidden="1" customHeight="1" spans="1:4">
      <c r="A1289" s="100">
        <v>2240502</v>
      </c>
      <c r="B1289" s="136" t="s">
        <v>128</v>
      </c>
      <c r="C1289" s="137"/>
      <c r="D1289" s="137"/>
    </row>
    <row r="1290" ht="15" hidden="1" customHeight="1" spans="1:4">
      <c r="A1290" s="100">
        <v>2240503</v>
      </c>
      <c r="B1290" s="136" t="s">
        <v>129</v>
      </c>
      <c r="C1290" s="137"/>
      <c r="D1290" s="137"/>
    </row>
    <row r="1291" ht="15" hidden="1" customHeight="1" spans="1:4">
      <c r="A1291" s="100">
        <v>2240504</v>
      </c>
      <c r="B1291" s="136" t="s">
        <v>1097</v>
      </c>
      <c r="C1291" s="137"/>
      <c r="D1291" s="137"/>
    </row>
    <row r="1292" ht="15" hidden="1" customHeight="1" spans="1:4">
      <c r="A1292" s="100">
        <v>2240505</v>
      </c>
      <c r="B1292" s="136" t="s">
        <v>1098</v>
      </c>
      <c r="C1292" s="137"/>
      <c r="D1292" s="137"/>
    </row>
    <row r="1293" ht="15" hidden="1" customHeight="1" spans="1:4">
      <c r="A1293" s="100">
        <v>2240506</v>
      </c>
      <c r="B1293" s="136" t="s">
        <v>1099</v>
      </c>
      <c r="C1293" s="137"/>
      <c r="D1293" s="137"/>
    </row>
    <row r="1294" ht="15" hidden="1" customHeight="1" spans="1:4">
      <c r="A1294" s="100">
        <v>2240507</v>
      </c>
      <c r="B1294" s="136" t="s">
        <v>1100</v>
      </c>
      <c r="C1294" s="137"/>
      <c r="D1294" s="137"/>
    </row>
    <row r="1295" ht="15" hidden="1" customHeight="1" spans="1:4">
      <c r="A1295" s="100">
        <v>2240508</v>
      </c>
      <c r="B1295" s="136" t="s">
        <v>1101</v>
      </c>
      <c r="C1295" s="137"/>
      <c r="D1295" s="137"/>
    </row>
    <row r="1296" ht="15" hidden="1" customHeight="1" spans="1:4">
      <c r="A1296" s="100">
        <v>2240509</v>
      </c>
      <c r="B1296" s="136" t="s">
        <v>1102</v>
      </c>
      <c r="C1296" s="137"/>
      <c r="D1296" s="137"/>
    </row>
    <row r="1297" ht="15" hidden="1" customHeight="1" spans="1:4">
      <c r="A1297" s="100">
        <v>2240510</v>
      </c>
      <c r="B1297" s="136" t="s">
        <v>1103</v>
      </c>
      <c r="C1297" s="137"/>
      <c r="D1297" s="137"/>
    </row>
    <row r="1298" ht="15" hidden="1" customHeight="1" spans="1:4">
      <c r="A1298" s="100">
        <v>2240550</v>
      </c>
      <c r="B1298" s="136" t="s">
        <v>1104</v>
      </c>
      <c r="C1298" s="137"/>
      <c r="D1298" s="137"/>
    </row>
    <row r="1299" ht="15" hidden="1" customHeight="1" spans="1:4">
      <c r="A1299" s="100">
        <v>2240599</v>
      </c>
      <c r="B1299" s="136" t="s">
        <v>1105</v>
      </c>
      <c r="C1299" s="137"/>
      <c r="D1299" s="137"/>
    </row>
    <row r="1300" ht="15" hidden="1" customHeight="1" spans="1:4">
      <c r="A1300" s="100">
        <v>22406</v>
      </c>
      <c r="B1300" s="101" t="s">
        <v>1106</v>
      </c>
      <c r="C1300" s="135">
        <v>0</v>
      </c>
      <c r="D1300" s="135">
        <f>SUM(D1301:D1303)</f>
        <v>0</v>
      </c>
    </row>
    <row r="1301" ht="15" hidden="1" customHeight="1" spans="1:4">
      <c r="A1301" s="100">
        <v>2240601</v>
      </c>
      <c r="B1301" s="136" t="s">
        <v>1107</v>
      </c>
      <c r="C1301" s="137"/>
      <c r="D1301" s="137"/>
    </row>
    <row r="1302" ht="15" hidden="1" customHeight="1" spans="1:4">
      <c r="A1302" s="100">
        <v>2240602</v>
      </c>
      <c r="B1302" s="136" t="s">
        <v>1108</v>
      </c>
      <c r="C1302" s="137"/>
      <c r="D1302" s="137"/>
    </row>
    <row r="1303" ht="15" hidden="1" customHeight="1" spans="1:4">
      <c r="A1303" s="100">
        <v>2240699</v>
      </c>
      <c r="B1303" s="136" t="s">
        <v>1109</v>
      </c>
      <c r="C1303" s="137"/>
      <c r="D1303" s="137"/>
    </row>
    <row r="1304" ht="15" hidden="1" customHeight="1" spans="1:4">
      <c r="A1304" s="100">
        <v>22407</v>
      </c>
      <c r="B1304" s="101" t="s">
        <v>1110</v>
      </c>
      <c r="C1304" s="135">
        <v>0</v>
      </c>
      <c r="D1304" s="135">
        <f>SUM(D1305:D1307)</f>
        <v>0</v>
      </c>
    </row>
    <row r="1305" ht="15" hidden="1" customHeight="1" spans="1:4">
      <c r="A1305" s="100">
        <v>2240703</v>
      </c>
      <c r="B1305" s="136" t="s">
        <v>1111</v>
      </c>
      <c r="C1305" s="137"/>
      <c r="D1305" s="137"/>
    </row>
    <row r="1306" ht="15" hidden="1" customHeight="1" spans="1:4">
      <c r="A1306" s="100">
        <v>2240704</v>
      </c>
      <c r="B1306" s="136" t="s">
        <v>1112</v>
      </c>
      <c r="C1306" s="137"/>
      <c r="D1306" s="137"/>
    </row>
    <row r="1307" ht="15" hidden="1" customHeight="1" spans="1:4">
      <c r="A1307" s="100">
        <v>2240799</v>
      </c>
      <c r="B1307" s="136" t="s">
        <v>1113</v>
      </c>
      <c r="C1307" s="137"/>
      <c r="D1307" s="137"/>
    </row>
    <row r="1308" ht="15" hidden="1" customHeight="1" spans="1:4">
      <c r="A1308" s="100">
        <v>22499</v>
      </c>
      <c r="B1308" s="101" t="s">
        <v>1114</v>
      </c>
      <c r="C1308" s="135">
        <v>0</v>
      </c>
      <c r="D1308" s="135">
        <f t="shared" ref="D1308:D1311" si="1">D1309</f>
        <v>0</v>
      </c>
    </row>
    <row r="1309" ht="15" hidden="1" customHeight="1" spans="1:4">
      <c r="A1309" s="100">
        <v>2249999</v>
      </c>
      <c r="B1309" s="136" t="s">
        <v>1115</v>
      </c>
      <c r="C1309" s="137"/>
      <c r="D1309" s="137"/>
    </row>
    <row r="1310" ht="15" hidden="1" customHeight="1" spans="1:4">
      <c r="A1310" s="100">
        <v>229</v>
      </c>
      <c r="B1310" s="101" t="s">
        <v>1116</v>
      </c>
      <c r="C1310" s="135">
        <v>0</v>
      </c>
      <c r="D1310" s="135">
        <f t="shared" si="1"/>
        <v>0</v>
      </c>
    </row>
    <row r="1311" ht="15" hidden="1" customHeight="1" spans="1:4">
      <c r="A1311" s="100">
        <v>22999</v>
      </c>
      <c r="B1311" s="101" t="s">
        <v>1117</v>
      </c>
      <c r="C1311" s="135">
        <v>0</v>
      </c>
      <c r="D1311" s="135">
        <f t="shared" si="1"/>
        <v>0</v>
      </c>
    </row>
    <row r="1312" ht="15" hidden="1" customHeight="1" spans="1:4">
      <c r="A1312" s="100">
        <v>2299999</v>
      </c>
      <c r="B1312" s="136" t="s">
        <v>1118</v>
      </c>
      <c r="C1312" s="137"/>
      <c r="D1312" s="137"/>
    </row>
    <row r="1313" ht="15" hidden="1" customHeight="1" spans="1:4">
      <c r="A1313" s="100">
        <v>232</v>
      </c>
      <c r="B1313" s="101" t="s">
        <v>1119</v>
      </c>
      <c r="C1313" s="135">
        <v>0</v>
      </c>
      <c r="D1313" s="135">
        <f>SUM(D1314,D1316,D1321)</f>
        <v>0</v>
      </c>
    </row>
    <row r="1314" ht="15" hidden="1" customHeight="1" spans="1:4">
      <c r="A1314" s="100">
        <v>23201</v>
      </c>
      <c r="B1314" s="101" t="s">
        <v>1120</v>
      </c>
      <c r="C1314" s="135">
        <v>0</v>
      </c>
      <c r="D1314" s="135">
        <f>D1315</f>
        <v>0</v>
      </c>
    </row>
    <row r="1315" hidden="1" spans="1:4">
      <c r="A1315" s="100">
        <v>2320101</v>
      </c>
      <c r="B1315" s="136" t="s">
        <v>1121</v>
      </c>
      <c r="C1315" s="137"/>
      <c r="D1315" s="137"/>
    </row>
    <row r="1316" hidden="1" spans="1:4">
      <c r="A1316" s="100">
        <v>23202</v>
      </c>
      <c r="B1316" s="101" t="s">
        <v>1122</v>
      </c>
      <c r="C1316" s="135">
        <v>0</v>
      </c>
      <c r="D1316" s="135">
        <f>SUM(D1317:D1320)</f>
        <v>0</v>
      </c>
    </row>
    <row r="1317" hidden="1" spans="1:4">
      <c r="A1317" s="100">
        <v>2320201</v>
      </c>
      <c r="B1317" s="136" t="s">
        <v>1123</v>
      </c>
      <c r="C1317" s="137"/>
      <c r="D1317" s="137"/>
    </row>
    <row r="1318" hidden="1" spans="1:4">
      <c r="A1318" s="100">
        <v>2320202</v>
      </c>
      <c r="B1318" s="136" t="s">
        <v>1124</v>
      </c>
      <c r="C1318" s="137"/>
      <c r="D1318" s="137"/>
    </row>
    <row r="1319" hidden="1" spans="1:4">
      <c r="A1319" s="100">
        <v>2320203</v>
      </c>
      <c r="B1319" s="136" t="s">
        <v>1125</v>
      </c>
      <c r="C1319" s="137"/>
      <c r="D1319" s="137"/>
    </row>
    <row r="1320" hidden="1" spans="1:4">
      <c r="A1320" s="100">
        <v>2320299</v>
      </c>
      <c r="B1320" s="136" t="s">
        <v>1126</v>
      </c>
      <c r="C1320" s="137"/>
      <c r="D1320" s="137"/>
    </row>
    <row r="1321" hidden="1" spans="1:4">
      <c r="A1321" s="100">
        <v>23203</v>
      </c>
      <c r="B1321" s="101" t="s">
        <v>1127</v>
      </c>
      <c r="C1321" s="135">
        <v>0</v>
      </c>
      <c r="D1321" s="135">
        <f>SUM(D1322:D1325)</f>
        <v>0</v>
      </c>
    </row>
    <row r="1322" hidden="1" spans="1:4">
      <c r="A1322" s="100">
        <v>2320301</v>
      </c>
      <c r="B1322" s="136" t="s">
        <v>1128</v>
      </c>
      <c r="C1322" s="137"/>
      <c r="D1322" s="137"/>
    </row>
    <row r="1323" hidden="1" spans="1:4">
      <c r="A1323" s="100">
        <v>2320302</v>
      </c>
      <c r="B1323" s="136" t="s">
        <v>1129</v>
      </c>
      <c r="C1323" s="137"/>
      <c r="D1323" s="137"/>
    </row>
    <row r="1324" hidden="1" spans="1:4">
      <c r="A1324" s="100">
        <v>2320303</v>
      </c>
      <c r="B1324" s="136" t="s">
        <v>1130</v>
      </c>
      <c r="C1324" s="137"/>
      <c r="D1324" s="137"/>
    </row>
    <row r="1325" hidden="1" spans="1:4">
      <c r="A1325" s="100">
        <v>2320399</v>
      </c>
      <c r="B1325" s="136" t="s">
        <v>1131</v>
      </c>
      <c r="C1325" s="137"/>
      <c r="D1325" s="137"/>
    </row>
    <row r="1326" hidden="1" spans="1:4">
      <c r="A1326" s="100">
        <v>233</v>
      </c>
      <c r="B1326" s="101" t="s">
        <v>1132</v>
      </c>
      <c r="C1326" s="135">
        <v>0</v>
      </c>
      <c r="D1326" s="135">
        <f>SUM(D1327,D1329,D1331)</f>
        <v>0</v>
      </c>
    </row>
    <row r="1327" hidden="1" spans="1:4">
      <c r="A1327" s="100">
        <v>23301</v>
      </c>
      <c r="B1327" s="101" t="s">
        <v>1133</v>
      </c>
      <c r="C1327" s="135">
        <v>0</v>
      </c>
      <c r="D1327" s="135">
        <f t="shared" ref="D1327:D1331" si="2">D1328</f>
        <v>0</v>
      </c>
    </row>
    <row r="1328" hidden="1" spans="1:4">
      <c r="A1328" s="100">
        <v>2330101</v>
      </c>
      <c r="B1328" s="136" t="s">
        <v>1134</v>
      </c>
      <c r="C1328" s="137"/>
      <c r="D1328" s="137"/>
    </row>
    <row r="1329" hidden="1" spans="1:4">
      <c r="A1329" s="100">
        <v>23302</v>
      </c>
      <c r="B1329" s="101" t="s">
        <v>1135</v>
      </c>
      <c r="C1329" s="135">
        <v>0</v>
      </c>
      <c r="D1329" s="135">
        <f t="shared" si="2"/>
        <v>0</v>
      </c>
    </row>
    <row r="1330" hidden="1" spans="1:4">
      <c r="A1330" s="100">
        <v>2330201</v>
      </c>
      <c r="B1330" s="136" t="s">
        <v>1136</v>
      </c>
      <c r="C1330" s="137"/>
      <c r="D1330" s="137"/>
    </row>
    <row r="1331" hidden="1" spans="1:4">
      <c r="A1331" s="100">
        <v>23303</v>
      </c>
      <c r="B1331" s="101" t="s">
        <v>1137</v>
      </c>
      <c r="C1331" s="135">
        <v>0</v>
      </c>
      <c r="D1331" s="135">
        <f t="shared" si="2"/>
        <v>0</v>
      </c>
    </row>
    <row r="1332" hidden="1" spans="1:4">
      <c r="A1332" s="100">
        <v>2330301</v>
      </c>
      <c r="B1332" s="136" t="s">
        <v>1138</v>
      </c>
      <c r="C1332" s="137"/>
      <c r="D1332" s="137"/>
    </row>
  </sheetData>
  <autoFilter ref="A4:D1332">
    <filterColumn colId="2">
      <filters>
        <filter val="53.50"/>
        <filter val="80.92"/>
        <filter val="1164.02"/>
        <filter val="8.13"/>
        <filter val="13.93"/>
        <filter val="53.94"/>
        <filter val="716.94"/>
        <filter val="809.94"/>
        <filter val="831.55"/>
        <filter val="3044.85"/>
        <filter val="577.16"/>
        <filter val="74.98"/>
        <filter val="110.98"/>
        <filter val="153.98"/>
        <filter val="456.58"/>
        <filter val="14.19"/>
        <filter val="71.59"/>
        <filter val="562.59"/>
        <filter val="3.60"/>
        <filter val="152.60"/>
        <filter val="17.61"/>
        <filter val="52.61"/>
        <filter val="56.21"/>
        <filter val="180.21"/>
        <filter val="403.62"/>
        <filter val="69.23"/>
        <filter val="73.64"/>
        <filter val="7.28"/>
        <filter val="7.68"/>
        <filter val="47.30"/>
        <filter val="101.70"/>
        <filter val="5.31"/>
        <filter val="26.72"/>
        <filter val="11.33"/>
        <filter val="15.73"/>
        <filter val="1.74"/>
        <filter val="73.34"/>
        <filter val="1.75"/>
        <filter val="306.75"/>
        <filter val="45.81"/>
        <filter val="19.82"/>
        <filter val="65.82"/>
        <filter val="88.02"/>
        <filter val="30.83"/>
        <filter val="140.43"/>
        <filter val="25.85"/>
        <filter val="5.46"/>
        <filter val="55.46"/>
        <filter val="110.86"/>
        <filter val="78.07"/>
        <filter val="6.48"/>
        <filter val="26.88"/>
        <filter val="447.08"/>
        <filter val="6.49"/>
      </filters>
    </filterColumn>
    <extLst/>
  </autoFilter>
  <mergeCells count="2">
    <mergeCell ref="A1:D1"/>
    <mergeCell ref="B3:C3"/>
  </mergeCells>
  <pageMargins left="0.433070866141732" right="0.433070866141732" top="0.984251968503937" bottom="0.984251968503937" header="0.511811023622047" footer="0.511811023622047"/>
  <pageSetup paperSize="9" firstPageNumber="4294963191" orientation="landscape" useFirstPageNumber="1" horizont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showGridLines="0" showZeros="0" workbookViewId="0">
      <pane xSplit="2" ySplit="7" topLeftCell="D62" activePane="bottomRight" state="frozen"/>
      <selection/>
      <selection pane="topRight"/>
      <selection pane="bottomLeft"/>
      <selection pane="bottomRight" activeCell="G15" sqref="G15"/>
    </sheetView>
  </sheetViews>
  <sheetFormatPr defaultColWidth="13.8571428571429" defaultRowHeight="15.6" customHeight="1" outlineLevelCol="7"/>
  <cols>
    <col min="1" max="1" width="10.8571428571429" style="71" customWidth="1"/>
    <col min="2" max="2" width="53.5714285714286" style="71" customWidth="1"/>
    <col min="3" max="8" width="24.5714285714286" style="71" customWidth="1"/>
    <col min="9" max="16384" width="13.8571428571429" style="71"/>
  </cols>
  <sheetData>
    <row r="1" ht="36.75" customHeight="1" spans="1:8">
      <c r="A1" s="72" t="s">
        <v>1139</v>
      </c>
      <c r="B1" s="72"/>
      <c r="C1" s="72"/>
      <c r="D1" s="72"/>
      <c r="E1" s="72"/>
      <c r="F1" s="72"/>
      <c r="G1" s="72"/>
      <c r="H1" s="72"/>
    </row>
    <row r="2" ht="16.9" customHeight="1" spans="1:8">
      <c r="A2" s="119"/>
      <c r="B2" s="119"/>
      <c r="C2" s="68"/>
      <c r="D2" s="120"/>
      <c r="E2" s="120"/>
      <c r="F2" s="68"/>
      <c r="G2" s="120"/>
      <c r="H2" s="120" t="s">
        <v>1140</v>
      </c>
    </row>
    <row r="3" ht="16.9" customHeight="1" spans="1:8">
      <c r="A3" s="119" t="s">
        <v>37</v>
      </c>
      <c r="B3" s="119"/>
      <c r="C3" s="68"/>
      <c r="D3" s="120" t="s">
        <v>1141</v>
      </c>
      <c r="E3" s="120"/>
      <c r="F3" s="68"/>
      <c r="G3" s="120"/>
      <c r="H3" s="120" t="s">
        <v>39</v>
      </c>
    </row>
    <row r="4" ht="16.9" customHeight="1" spans="1:8">
      <c r="A4" s="121" t="s">
        <v>120</v>
      </c>
      <c r="B4" s="121" t="s">
        <v>121</v>
      </c>
      <c r="C4" s="122" t="s">
        <v>1142</v>
      </c>
      <c r="D4" s="122"/>
      <c r="E4" s="122" t="s">
        <v>42</v>
      </c>
      <c r="F4" s="122"/>
      <c r="G4" s="122" t="s">
        <v>43</v>
      </c>
      <c r="H4" s="122"/>
    </row>
    <row r="5" s="118" customFormat="1" ht="33" customHeight="1" spans="1:8">
      <c r="A5" s="121"/>
      <c r="B5" s="122"/>
      <c r="C5" s="123" t="s">
        <v>94</v>
      </c>
      <c r="D5" s="124" t="s">
        <v>1143</v>
      </c>
      <c r="E5" s="123" t="s">
        <v>94</v>
      </c>
      <c r="F5" s="124" t="s">
        <v>1143</v>
      </c>
      <c r="G5" s="123" t="s">
        <v>94</v>
      </c>
      <c r="H5" s="124" t="s">
        <v>1143</v>
      </c>
    </row>
    <row r="6" ht="18" customHeight="1" spans="1:8">
      <c r="A6" s="125"/>
      <c r="B6" s="78" t="s">
        <v>94</v>
      </c>
      <c r="C6" s="126">
        <f>SUM(C7,C12,C23,C31,C38,C42,C45,C49,C52)</f>
        <v>3253.35</v>
      </c>
      <c r="D6" s="126">
        <f>SUM(D7,D12,D23,D31,D38,D42,D45,D49,D52)</f>
        <v>1874.09</v>
      </c>
      <c r="E6" s="126">
        <f>SUM(E7,E12,E23,E31,E38,E42,E45,E49,E52)</f>
        <v>3044.85</v>
      </c>
      <c r="F6" s="126">
        <f>SUM(F7,F12,F23,F31,F38,F42,F45,F49,F52)</f>
        <v>1745.72</v>
      </c>
      <c r="G6" s="126">
        <v>3044.85</v>
      </c>
      <c r="H6" s="126">
        <v>1745.72</v>
      </c>
    </row>
    <row r="7" ht="18" customHeight="1" spans="1:8">
      <c r="A7" s="125">
        <v>501</v>
      </c>
      <c r="B7" s="80" t="s">
        <v>1144</v>
      </c>
      <c r="C7" s="126">
        <f>SUM(C8:C11)</f>
        <v>618.96</v>
      </c>
      <c r="D7" s="126">
        <f t="shared" ref="C7:H7" si="0">SUM(D8:D11)</f>
        <v>618.96</v>
      </c>
      <c r="E7" s="126">
        <f t="shared" si="0"/>
        <v>625.1</v>
      </c>
      <c r="F7" s="126">
        <f t="shared" si="0"/>
        <v>625.1</v>
      </c>
      <c r="G7" s="126">
        <v>625.1</v>
      </c>
      <c r="H7" s="126">
        <v>625.1</v>
      </c>
    </row>
    <row r="8" ht="18" customHeight="1" spans="1:8">
      <c r="A8" s="125">
        <v>50101</v>
      </c>
      <c r="B8" s="80" t="s">
        <v>1145</v>
      </c>
      <c r="C8" s="126">
        <v>417.27</v>
      </c>
      <c r="D8" s="126">
        <v>417.27</v>
      </c>
      <c r="E8" s="126">
        <v>433.15</v>
      </c>
      <c r="F8" s="126">
        <v>433.15</v>
      </c>
      <c r="G8" s="126">
        <v>433.15</v>
      </c>
      <c r="H8" s="126">
        <v>433.15</v>
      </c>
    </row>
    <row r="9" ht="18" customHeight="1" spans="1:8">
      <c r="A9" s="125">
        <v>50102</v>
      </c>
      <c r="B9" s="80" t="s">
        <v>1146</v>
      </c>
      <c r="C9" s="126">
        <v>137.34</v>
      </c>
      <c r="D9" s="126">
        <v>137.34</v>
      </c>
      <c r="E9" s="126">
        <v>127.19</v>
      </c>
      <c r="F9" s="126">
        <v>127.19</v>
      </c>
      <c r="G9" s="126">
        <v>127.19</v>
      </c>
      <c r="H9" s="126">
        <v>127.19</v>
      </c>
    </row>
    <row r="10" ht="18" customHeight="1" spans="1:8">
      <c r="A10" s="125">
        <v>50103</v>
      </c>
      <c r="B10" s="80" t="s">
        <v>1147</v>
      </c>
      <c r="C10" s="126">
        <v>50.07</v>
      </c>
      <c r="D10" s="126">
        <v>50.07</v>
      </c>
      <c r="E10" s="126">
        <v>50.07</v>
      </c>
      <c r="F10" s="126">
        <v>50.07</v>
      </c>
      <c r="G10" s="126">
        <v>50.07</v>
      </c>
      <c r="H10" s="126">
        <v>50.07</v>
      </c>
    </row>
    <row r="11" ht="18" customHeight="1" spans="1:8">
      <c r="A11" s="125">
        <v>50199</v>
      </c>
      <c r="B11" s="80" t="s">
        <v>1148</v>
      </c>
      <c r="C11" s="126">
        <v>14.28</v>
      </c>
      <c r="D11" s="126">
        <v>14.28</v>
      </c>
      <c r="E11" s="126">
        <v>14.69</v>
      </c>
      <c r="F11" s="126">
        <v>14.69</v>
      </c>
      <c r="G11" s="126">
        <v>14.69</v>
      </c>
      <c r="H11" s="126">
        <v>14.69</v>
      </c>
    </row>
    <row r="12" ht="18" customHeight="1" spans="1:8">
      <c r="A12" s="125">
        <v>502</v>
      </c>
      <c r="B12" s="80" t="s">
        <v>1149</v>
      </c>
      <c r="C12" s="126">
        <f>SUM(C13:C22)</f>
        <v>846.43</v>
      </c>
      <c r="D12" s="126">
        <f>SUM(D13:D22)</f>
        <v>168.27</v>
      </c>
      <c r="E12" s="126">
        <f>SUM(E13:E22)</f>
        <v>465.59</v>
      </c>
      <c r="F12" s="126">
        <f>SUM(F13:F22)</f>
        <v>127.53</v>
      </c>
      <c r="G12" s="126">
        <v>465.59</v>
      </c>
      <c r="H12" s="126">
        <v>127.53</v>
      </c>
    </row>
    <row r="13" ht="18" customHeight="1" spans="1:8">
      <c r="A13" s="125">
        <v>50201</v>
      </c>
      <c r="B13" s="80" t="s">
        <v>1150</v>
      </c>
      <c r="C13" s="126">
        <v>195.24</v>
      </c>
      <c r="D13" s="126">
        <v>118.25</v>
      </c>
      <c r="E13" s="126">
        <v>102.55</v>
      </c>
      <c r="F13" s="126">
        <v>99.34</v>
      </c>
      <c r="G13" s="126">
        <v>102.55</v>
      </c>
      <c r="H13" s="126">
        <v>99.34</v>
      </c>
    </row>
    <row r="14" ht="18" customHeight="1" spans="1:8">
      <c r="A14" s="125">
        <v>50202</v>
      </c>
      <c r="B14" s="80" t="s">
        <v>1151</v>
      </c>
      <c r="C14" s="126">
        <v>27</v>
      </c>
      <c r="D14" s="126"/>
      <c r="E14" s="126">
        <v>7.68</v>
      </c>
      <c r="F14" s="126"/>
      <c r="G14" s="126">
        <v>7.68</v>
      </c>
      <c r="H14" s="126"/>
    </row>
    <row r="15" ht="18" customHeight="1" spans="1:8">
      <c r="A15" s="125">
        <v>50203</v>
      </c>
      <c r="B15" s="80" t="s">
        <v>1152</v>
      </c>
      <c r="C15" s="126">
        <v>5.52</v>
      </c>
      <c r="D15" s="126">
        <v>5.52</v>
      </c>
      <c r="E15" s="126">
        <v>1.54</v>
      </c>
      <c r="F15" s="126">
        <v>1.54</v>
      </c>
      <c r="G15" s="126">
        <v>1.54</v>
      </c>
      <c r="H15" s="126">
        <v>1.54</v>
      </c>
    </row>
    <row r="16" ht="18" customHeight="1" spans="1:8">
      <c r="A16" s="125">
        <v>50204</v>
      </c>
      <c r="B16" s="80" t="s">
        <v>1153</v>
      </c>
      <c r="C16" s="126"/>
      <c r="D16" s="126"/>
      <c r="E16" s="126"/>
      <c r="F16" s="126"/>
      <c r="G16" s="126"/>
      <c r="H16" s="126"/>
    </row>
    <row r="17" ht="18" customHeight="1" spans="1:8">
      <c r="A17" s="125">
        <v>50205</v>
      </c>
      <c r="B17" s="80" t="s">
        <v>1154</v>
      </c>
      <c r="C17" s="126">
        <v>522.32</v>
      </c>
      <c r="D17" s="126"/>
      <c r="E17" s="126">
        <v>252.53</v>
      </c>
      <c r="F17" s="126"/>
      <c r="G17" s="126">
        <v>252.53</v>
      </c>
      <c r="H17" s="126"/>
    </row>
    <row r="18" ht="18" customHeight="1" spans="1:8">
      <c r="A18" s="125">
        <v>50206</v>
      </c>
      <c r="B18" s="80" t="s">
        <v>1155</v>
      </c>
      <c r="C18" s="126"/>
      <c r="D18" s="126"/>
      <c r="E18" s="126"/>
      <c r="F18" s="126"/>
      <c r="G18" s="126"/>
      <c r="H18" s="126"/>
    </row>
    <row r="19" ht="18" customHeight="1" spans="1:8">
      <c r="A19" s="125">
        <v>50207</v>
      </c>
      <c r="B19" s="80" t="s">
        <v>1156</v>
      </c>
      <c r="C19" s="126"/>
      <c r="D19" s="126"/>
      <c r="E19" s="126"/>
      <c r="F19" s="126"/>
      <c r="G19" s="126"/>
      <c r="H19" s="126"/>
    </row>
    <row r="20" ht="18" customHeight="1" spans="1:8">
      <c r="A20" s="125">
        <v>50208</v>
      </c>
      <c r="B20" s="80" t="s">
        <v>1157</v>
      </c>
      <c r="C20" s="126">
        <v>24.5</v>
      </c>
      <c r="D20" s="126">
        <v>24.5</v>
      </c>
      <c r="E20" s="126">
        <v>16.63</v>
      </c>
      <c r="F20" s="126">
        <v>16.63</v>
      </c>
      <c r="G20" s="126">
        <v>16.63</v>
      </c>
      <c r="H20" s="126">
        <v>16.63</v>
      </c>
    </row>
    <row r="21" ht="18" customHeight="1" spans="1:8">
      <c r="A21" s="125">
        <v>50209</v>
      </c>
      <c r="B21" s="80" t="s">
        <v>1158</v>
      </c>
      <c r="C21" s="126">
        <v>20</v>
      </c>
      <c r="D21" s="126"/>
      <c r="E21" s="126">
        <v>8.23</v>
      </c>
      <c r="F21" s="126">
        <v>0.44</v>
      </c>
      <c r="G21" s="126">
        <v>8.23</v>
      </c>
      <c r="H21" s="126">
        <v>0.44</v>
      </c>
    </row>
    <row r="22" ht="18" customHeight="1" spans="1:8">
      <c r="A22" s="125">
        <v>50299</v>
      </c>
      <c r="B22" s="80" t="s">
        <v>1159</v>
      </c>
      <c r="C22" s="126">
        <v>51.85</v>
      </c>
      <c r="D22" s="126">
        <v>20</v>
      </c>
      <c r="E22" s="126">
        <v>76.43</v>
      </c>
      <c r="F22" s="126">
        <v>9.58</v>
      </c>
      <c r="G22" s="126">
        <v>76.43</v>
      </c>
      <c r="H22" s="126">
        <v>9.58</v>
      </c>
    </row>
    <row r="23" ht="18" customHeight="1" spans="1:8">
      <c r="A23" s="125">
        <v>503</v>
      </c>
      <c r="B23" s="80" t="s">
        <v>1160</v>
      </c>
      <c r="C23" s="126">
        <f>SUM(C24:C30)</f>
        <v>125.6</v>
      </c>
      <c r="D23" s="126">
        <f>SUM(D24:D30)</f>
        <v>5.6</v>
      </c>
      <c r="E23" s="126">
        <f>SUM(E24:E28)</f>
        <v>319.75</v>
      </c>
      <c r="F23" s="126">
        <f>SUM(F24:F28)</f>
        <v>3.17</v>
      </c>
      <c r="G23" s="126">
        <v>319.75</v>
      </c>
      <c r="H23" s="126">
        <v>3.17</v>
      </c>
    </row>
    <row r="24" ht="18" customHeight="1" spans="1:8">
      <c r="A24" s="125">
        <v>50301</v>
      </c>
      <c r="B24" s="80" t="s">
        <v>1161</v>
      </c>
      <c r="C24" s="126"/>
      <c r="D24" s="126"/>
      <c r="E24" s="126"/>
      <c r="F24" s="126"/>
      <c r="G24" s="126"/>
      <c r="H24" s="126"/>
    </row>
    <row r="25" ht="18" customHeight="1" spans="1:8">
      <c r="A25" s="125">
        <v>50302</v>
      </c>
      <c r="B25" s="80" t="s">
        <v>1162</v>
      </c>
      <c r="C25" s="126">
        <v>120</v>
      </c>
      <c r="D25" s="126"/>
      <c r="E25" s="126">
        <v>316.58</v>
      </c>
      <c r="F25" s="126"/>
      <c r="G25" s="126">
        <v>316.58</v>
      </c>
      <c r="H25" s="126"/>
    </row>
    <row r="26" ht="18" customHeight="1" spans="1:8">
      <c r="A26" s="125">
        <v>50303</v>
      </c>
      <c r="B26" s="80" t="s">
        <v>1163</v>
      </c>
      <c r="C26" s="126"/>
      <c r="D26" s="126"/>
      <c r="E26" s="126"/>
      <c r="F26" s="126"/>
      <c r="G26" s="126"/>
      <c r="H26" s="126"/>
    </row>
    <row r="27" ht="18" customHeight="1" spans="1:8">
      <c r="A27" s="125">
        <v>50305</v>
      </c>
      <c r="B27" s="80" t="s">
        <v>1164</v>
      </c>
      <c r="C27" s="126"/>
      <c r="D27" s="126"/>
      <c r="E27" s="126"/>
      <c r="F27" s="126"/>
      <c r="G27" s="126"/>
      <c r="H27" s="126"/>
    </row>
    <row r="28" ht="18" customHeight="1" spans="1:8">
      <c r="A28" s="125">
        <v>50306</v>
      </c>
      <c r="B28" s="80" t="s">
        <v>1165</v>
      </c>
      <c r="C28" s="126">
        <v>5.6</v>
      </c>
      <c r="D28" s="126">
        <v>5.6</v>
      </c>
      <c r="E28" s="126">
        <v>3.17</v>
      </c>
      <c r="F28" s="126">
        <v>3.17</v>
      </c>
      <c r="G28" s="126">
        <v>3.17</v>
      </c>
      <c r="H28" s="126">
        <v>3.17</v>
      </c>
    </row>
    <row r="29" ht="18" customHeight="1" spans="1:8">
      <c r="A29" s="125">
        <v>50307</v>
      </c>
      <c r="B29" s="80" t="s">
        <v>1166</v>
      </c>
      <c r="C29" s="126"/>
      <c r="D29" s="126"/>
      <c r="E29" s="126"/>
      <c r="F29" s="126"/>
      <c r="G29" s="126"/>
      <c r="H29" s="126"/>
    </row>
    <row r="30" ht="18" customHeight="1" spans="1:8">
      <c r="A30" s="125">
        <v>50399</v>
      </c>
      <c r="B30" s="80" t="s">
        <v>1167</v>
      </c>
      <c r="C30" s="126"/>
      <c r="D30" s="126"/>
      <c r="E30" s="126"/>
      <c r="F30" s="126"/>
      <c r="G30" s="126"/>
      <c r="H30" s="126"/>
    </row>
    <row r="31" ht="18" customHeight="1" spans="1:8">
      <c r="A31" s="125">
        <v>504</v>
      </c>
      <c r="B31" s="80" t="s">
        <v>1168</v>
      </c>
      <c r="C31" s="126"/>
      <c r="D31" s="126"/>
      <c r="E31" s="126"/>
      <c r="F31" s="126"/>
      <c r="G31" s="126"/>
      <c r="H31" s="126"/>
    </row>
    <row r="32" ht="18" customHeight="1" spans="1:8">
      <c r="A32" s="125">
        <v>50401</v>
      </c>
      <c r="B32" s="80" t="s">
        <v>1161</v>
      </c>
      <c r="C32" s="126"/>
      <c r="D32" s="126"/>
      <c r="E32" s="126"/>
      <c r="F32" s="126"/>
      <c r="G32" s="126"/>
      <c r="H32" s="126"/>
    </row>
    <row r="33" ht="18" customHeight="1" spans="1:8">
      <c r="A33" s="125">
        <v>50402</v>
      </c>
      <c r="B33" s="80" t="s">
        <v>1162</v>
      </c>
      <c r="C33" s="126"/>
      <c r="D33" s="126"/>
      <c r="E33" s="126"/>
      <c r="F33" s="126"/>
      <c r="G33" s="126"/>
      <c r="H33" s="126"/>
    </row>
    <row r="34" ht="18" customHeight="1" spans="1:8">
      <c r="A34" s="125">
        <v>50403</v>
      </c>
      <c r="B34" s="80" t="s">
        <v>1163</v>
      </c>
      <c r="C34" s="126"/>
      <c r="D34" s="126"/>
      <c r="E34" s="126"/>
      <c r="F34" s="126"/>
      <c r="G34" s="126"/>
      <c r="H34" s="126"/>
    </row>
    <row r="35" ht="18" customHeight="1" spans="1:8">
      <c r="A35" s="125">
        <v>50404</v>
      </c>
      <c r="B35" s="80" t="s">
        <v>1165</v>
      </c>
      <c r="C35" s="126"/>
      <c r="D35" s="126"/>
      <c r="E35" s="126"/>
      <c r="F35" s="126"/>
      <c r="G35" s="126"/>
      <c r="H35" s="126"/>
    </row>
    <row r="36" ht="18" customHeight="1" spans="1:8">
      <c r="A36" s="125">
        <v>50405</v>
      </c>
      <c r="B36" s="80" t="s">
        <v>1166</v>
      </c>
      <c r="C36" s="126"/>
      <c r="D36" s="126"/>
      <c r="E36" s="126"/>
      <c r="F36" s="126"/>
      <c r="G36" s="126"/>
      <c r="H36" s="126"/>
    </row>
    <row r="37" ht="18" customHeight="1" spans="1:8">
      <c r="A37" s="125">
        <v>50499</v>
      </c>
      <c r="B37" s="80" t="s">
        <v>1167</v>
      </c>
      <c r="C37" s="126"/>
      <c r="D37" s="126"/>
      <c r="E37" s="126"/>
      <c r="F37" s="126"/>
      <c r="G37" s="126"/>
      <c r="H37" s="126"/>
    </row>
    <row r="38" ht="18" customHeight="1" spans="1:8">
      <c r="A38" s="125">
        <v>505</v>
      </c>
      <c r="B38" s="80" t="s">
        <v>1169</v>
      </c>
      <c r="C38" s="126">
        <f>SUM(C39:C40)</f>
        <v>1012.38</v>
      </c>
      <c r="D38" s="126">
        <f>SUM(D39:D40)</f>
        <v>926.37</v>
      </c>
      <c r="E38" s="126">
        <f>SUM(E39:E40)</f>
        <v>889.51</v>
      </c>
      <c r="F38" s="126">
        <f>SUM(F39:F40)</f>
        <v>843.61</v>
      </c>
      <c r="G38" s="126">
        <v>889.51</v>
      </c>
      <c r="H38" s="126">
        <v>843.61</v>
      </c>
    </row>
    <row r="39" ht="18" customHeight="1" spans="1:8">
      <c r="A39" s="125">
        <v>50501</v>
      </c>
      <c r="B39" s="80" t="s">
        <v>1170</v>
      </c>
      <c r="C39" s="126">
        <v>770.49</v>
      </c>
      <c r="D39" s="126">
        <v>770.49</v>
      </c>
      <c r="E39" s="126">
        <v>720.34</v>
      </c>
      <c r="F39" s="126">
        <v>720.34</v>
      </c>
      <c r="G39" s="126">
        <v>720.34</v>
      </c>
      <c r="H39" s="126">
        <v>720.34</v>
      </c>
    </row>
    <row r="40" ht="18" customHeight="1" spans="1:8">
      <c r="A40" s="125">
        <v>50502</v>
      </c>
      <c r="B40" s="80" t="s">
        <v>1171</v>
      </c>
      <c r="C40" s="126">
        <v>241.89</v>
      </c>
      <c r="D40" s="126">
        <v>155.88</v>
      </c>
      <c r="E40" s="126">
        <v>169.17</v>
      </c>
      <c r="F40" s="126">
        <v>123.27</v>
      </c>
      <c r="G40" s="126">
        <v>169.17</v>
      </c>
      <c r="H40" s="126">
        <v>123.27</v>
      </c>
    </row>
    <row r="41" ht="18" customHeight="1" spans="1:8">
      <c r="A41" s="125">
        <v>50599</v>
      </c>
      <c r="B41" s="80" t="s">
        <v>1172</v>
      </c>
      <c r="C41" s="126"/>
      <c r="D41" s="126"/>
      <c r="E41" s="126"/>
      <c r="F41" s="126"/>
      <c r="G41" s="126"/>
      <c r="H41" s="126"/>
    </row>
    <row r="42" ht="18" customHeight="1" spans="1:8">
      <c r="A42" s="125">
        <v>506</v>
      </c>
      <c r="B42" s="80" t="s">
        <v>1173</v>
      </c>
      <c r="C42" s="126"/>
      <c r="D42" s="126"/>
      <c r="E42" s="126"/>
      <c r="F42" s="126"/>
      <c r="G42" s="126"/>
      <c r="H42" s="126"/>
    </row>
    <row r="43" ht="18" customHeight="1" spans="1:8">
      <c r="A43" s="125">
        <v>50601</v>
      </c>
      <c r="B43" s="80" t="s">
        <v>1174</v>
      </c>
      <c r="C43" s="126"/>
      <c r="D43" s="126"/>
      <c r="E43" s="126"/>
      <c r="F43" s="126"/>
      <c r="G43" s="126"/>
      <c r="H43" s="126"/>
    </row>
    <row r="44" ht="18" customHeight="1" spans="1:8">
      <c r="A44" s="125">
        <v>50602</v>
      </c>
      <c r="B44" s="80" t="s">
        <v>1175</v>
      </c>
      <c r="C44" s="126"/>
      <c r="D44" s="126"/>
      <c r="E44" s="126"/>
      <c r="F44" s="126"/>
      <c r="G44" s="126"/>
      <c r="H44" s="126"/>
    </row>
    <row r="45" ht="18" customHeight="1" spans="1:8">
      <c r="A45" s="125">
        <v>507</v>
      </c>
      <c r="B45" s="80" t="s">
        <v>1176</v>
      </c>
      <c r="C45" s="126"/>
      <c r="D45" s="126"/>
      <c r="E45" s="126"/>
      <c r="F45" s="126"/>
      <c r="G45" s="126"/>
      <c r="H45" s="126"/>
    </row>
    <row r="46" ht="18" customHeight="1" spans="1:8">
      <c r="A46" s="125">
        <v>50701</v>
      </c>
      <c r="B46" s="80" t="s">
        <v>1177</v>
      </c>
      <c r="C46" s="126"/>
      <c r="D46" s="126"/>
      <c r="E46" s="126"/>
      <c r="F46" s="126"/>
      <c r="G46" s="126"/>
      <c r="H46" s="126"/>
    </row>
    <row r="47" ht="18" customHeight="1" spans="1:8">
      <c r="A47" s="125">
        <v>50702</v>
      </c>
      <c r="B47" s="80" t="s">
        <v>1178</v>
      </c>
      <c r="C47" s="126"/>
      <c r="D47" s="126"/>
      <c r="E47" s="126"/>
      <c r="F47" s="126"/>
      <c r="G47" s="126"/>
      <c r="H47" s="126"/>
    </row>
    <row r="48" ht="18" customHeight="1" spans="1:8">
      <c r="A48" s="125">
        <v>50799</v>
      </c>
      <c r="B48" s="80" t="s">
        <v>1179</v>
      </c>
      <c r="C48" s="126"/>
      <c r="D48" s="126"/>
      <c r="E48" s="126"/>
      <c r="F48" s="126"/>
      <c r="G48" s="126"/>
      <c r="H48" s="126"/>
    </row>
    <row r="49" ht="18" customHeight="1" spans="1:8">
      <c r="A49" s="125">
        <v>508</v>
      </c>
      <c r="B49" s="80" t="s">
        <v>1180</v>
      </c>
      <c r="C49" s="126"/>
      <c r="D49" s="126"/>
      <c r="E49" s="126"/>
      <c r="F49" s="126"/>
      <c r="G49" s="126"/>
      <c r="H49" s="126"/>
    </row>
    <row r="50" ht="18" customHeight="1" spans="1:8">
      <c r="A50" s="125">
        <v>50801</v>
      </c>
      <c r="B50" s="80" t="s">
        <v>1181</v>
      </c>
      <c r="C50" s="126"/>
      <c r="D50" s="126"/>
      <c r="E50" s="126"/>
      <c r="F50" s="126"/>
      <c r="G50" s="126"/>
      <c r="H50" s="126"/>
    </row>
    <row r="51" ht="18" customHeight="1" spans="1:8">
      <c r="A51" s="125">
        <v>50802</v>
      </c>
      <c r="B51" s="80" t="s">
        <v>1182</v>
      </c>
      <c r="C51" s="126"/>
      <c r="D51" s="126"/>
      <c r="E51" s="126"/>
      <c r="F51" s="126"/>
      <c r="G51" s="126"/>
      <c r="H51" s="126"/>
    </row>
    <row r="52" ht="18" customHeight="1" spans="1:8">
      <c r="A52" s="125">
        <v>509</v>
      </c>
      <c r="B52" s="80" t="s">
        <v>1183</v>
      </c>
      <c r="C52" s="126">
        <f>SUM(C53:C57)</f>
        <v>649.98</v>
      </c>
      <c r="D52" s="126">
        <f>SUM(D53:D57)</f>
        <v>154.89</v>
      </c>
      <c r="E52" s="126">
        <f>SUM(E53:E57)</f>
        <v>744.9</v>
      </c>
      <c r="F52" s="126">
        <f>SUM(F53:F57)</f>
        <v>146.31</v>
      </c>
      <c r="G52" s="126">
        <v>744.9</v>
      </c>
      <c r="H52" s="126">
        <v>146.31</v>
      </c>
    </row>
    <row r="53" ht="18" customHeight="1" spans="1:8">
      <c r="A53" s="125">
        <v>50901</v>
      </c>
      <c r="B53" s="80" t="s">
        <v>1184</v>
      </c>
      <c r="C53" s="126">
        <f>591.71+51.37</f>
        <v>643.08</v>
      </c>
      <c r="D53" s="126">
        <f>96.62+51.37</f>
        <v>147.99</v>
      </c>
      <c r="E53" s="126">
        <f>686.39+51.61</f>
        <v>738</v>
      </c>
      <c r="F53" s="126">
        <v>139.41</v>
      </c>
      <c r="G53" s="126">
        <v>738</v>
      </c>
      <c r="H53" s="126">
        <v>139.41</v>
      </c>
    </row>
    <row r="54" ht="18" customHeight="1" spans="1:8">
      <c r="A54" s="125">
        <v>50902</v>
      </c>
      <c r="B54" s="80" t="s">
        <v>1185</v>
      </c>
      <c r="C54" s="126"/>
      <c r="D54" s="126"/>
      <c r="E54" s="126"/>
      <c r="F54" s="126"/>
      <c r="G54" s="126"/>
      <c r="H54" s="126"/>
    </row>
    <row r="55" ht="18" customHeight="1" spans="1:8">
      <c r="A55" s="125">
        <v>50903</v>
      </c>
      <c r="B55" s="80" t="s">
        <v>1186</v>
      </c>
      <c r="C55" s="126"/>
      <c r="D55" s="126"/>
      <c r="E55" s="126"/>
      <c r="F55" s="126"/>
      <c r="G55" s="126"/>
      <c r="H55" s="126"/>
    </row>
    <row r="56" ht="18" customHeight="1" spans="1:8">
      <c r="A56" s="125">
        <v>50905</v>
      </c>
      <c r="B56" s="80" t="s">
        <v>1187</v>
      </c>
      <c r="C56" s="126"/>
      <c r="D56" s="126"/>
      <c r="E56" s="126"/>
      <c r="F56" s="126"/>
      <c r="G56" s="126"/>
      <c r="H56" s="126"/>
    </row>
    <row r="57" ht="18" customHeight="1" spans="1:8">
      <c r="A57" s="125">
        <v>50999</v>
      </c>
      <c r="B57" s="80" t="s">
        <v>1188</v>
      </c>
      <c r="C57" s="126">
        <f>4.5+2.4</f>
        <v>6.9</v>
      </c>
      <c r="D57" s="126">
        <v>6.9</v>
      </c>
      <c r="E57" s="126">
        <v>6.9</v>
      </c>
      <c r="F57" s="126">
        <v>6.9</v>
      </c>
      <c r="G57" s="126">
        <v>6.9</v>
      </c>
      <c r="H57" s="126">
        <v>6.9</v>
      </c>
    </row>
  </sheetData>
  <mergeCells count="6">
    <mergeCell ref="A1:H1"/>
    <mergeCell ref="C4:D4"/>
    <mergeCell ref="E4:F4"/>
    <mergeCell ref="G4:H4"/>
    <mergeCell ref="A4:A5"/>
    <mergeCell ref="B4:B5"/>
  </mergeCells>
  <pageMargins left="0.551181102362205" right="0.62992125984252" top="0.590551181102362" bottom="0.669291338582677" header="0.511811023622047" footer="0.511811023622047"/>
  <pageSetup paperSize="9" scale="4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F29" sqref="F29"/>
    </sheetView>
  </sheetViews>
  <sheetFormatPr defaultColWidth="9" defaultRowHeight="12.75"/>
  <cols>
    <col min="1" max="11" width="12.1428571428571" customWidth="1"/>
  </cols>
  <sheetData>
    <row r="1" ht="25.5" customHeight="1" spans="1:5">
      <c r="A1" s="116"/>
      <c r="B1" s="116"/>
      <c r="C1" s="116"/>
      <c r="D1" s="116"/>
      <c r="E1" s="116"/>
    </row>
    <row r="2" ht="25.5" customHeight="1" spans="1:5">
      <c r="A2" s="116"/>
      <c r="B2" s="116"/>
      <c r="C2" s="116"/>
      <c r="D2" s="116"/>
      <c r="E2" s="116"/>
    </row>
    <row r="3" ht="25.5" customHeight="1" spans="1:5">
      <c r="A3" s="116"/>
      <c r="B3" s="116"/>
      <c r="C3" s="116"/>
      <c r="D3" s="116"/>
      <c r="E3" s="116"/>
    </row>
    <row r="4" ht="25.5" customHeight="1" spans="1:5">
      <c r="A4" s="116"/>
      <c r="B4" s="116"/>
      <c r="C4" s="116"/>
      <c r="D4" s="116"/>
      <c r="E4" s="116"/>
    </row>
    <row r="5" ht="25.5" customHeight="1" spans="1:5">
      <c r="A5" s="116"/>
      <c r="B5" s="116"/>
      <c r="C5" s="116"/>
      <c r="D5" s="116"/>
      <c r="E5" s="116"/>
    </row>
    <row r="6" ht="25.5" customHeight="1" spans="1:5">
      <c r="A6" s="116"/>
      <c r="B6" s="116"/>
      <c r="C6" s="116"/>
      <c r="D6" s="116"/>
      <c r="E6" s="116"/>
    </row>
    <row r="7" ht="25.5" customHeight="1" spans="1:5">
      <c r="A7" s="116"/>
      <c r="B7" s="116"/>
      <c r="C7" s="116"/>
      <c r="D7" s="116"/>
      <c r="E7" s="116"/>
    </row>
    <row r="8" ht="25.5" customHeight="1" spans="1:5">
      <c r="A8" s="116"/>
      <c r="B8" s="116"/>
      <c r="C8" s="116"/>
      <c r="D8" s="116"/>
      <c r="E8" s="116"/>
    </row>
    <row r="9" ht="35.25" spans="1:11">
      <c r="A9" s="117" t="s">
        <v>22</v>
      </c>
      <c r="B9" s="117"/>
      <c r="C9" s="117"/>
      <c r="D9" s="117"/>
      <c r="E9" s="117"/>
      <c r="F9" s="117"/>
      <c r="G9" s="117"/>
      <c r="H9" s="117"/>
      <c r="I9" s="117"/>
      <c r="J9" s="117"/>
      <c r="K9" s="117"/>
    </row>
    <row r="10" spans="1:5">
      <c r="A10" s="116"/>
      <c r="B10" s="116"/>
      <c r="C10" s="116"/>
      <c r="D10" s="116"/>
      <c r="E10" s="116"/>
    </row>
    <row r="11" spans="1:5">
      <c r="A11" s="116"/>
      <c r="B11" s="116"/>
      <c r="C11" s="116"/>
      <c r="D11" s="116"/>
      <c r="E11" s="116"/>
    </row>
    <row r="12" spans="1:5">
      <c r="A12" s="116"/>
      <c r="B12" s="116"/>
      <c r="C12" s="116"/>
      <c r="D12" s="116"/>
      <c r="E12" s="116"/>
    </row>
    <row r="13" spans="1:5">
      <c r="A13" s="116"/>
      <c r="B13" s="116"/>
      <c r="C13" s="116"/>
      <c r="D13" s="116"/>
      <c r="E13" s="116"/>
    </row>
    <row r="14" spans="1:5">
      <c r="A14" s="116"/>
      <c r="B14" s="116"/>
      <c r="C14" s="116"/>
      <c r="D14" s="116"/>
      <c r="E14" s="116"/>
    </row>
    <row r="15" spans="1:5">
      <c r="A15" s="116"/>
      <c r="B15" s="116"/>
      <c r="C15" s="116"/>
      <c r="D15" s="116"/>
      <c r="E15" s="116"/>
    </row>
    <row r="16" spans="1:5">
      <c r="A16" s="116"/>
      <c r="B16" s="116"/>
      <c r="C16" s="116"/>
      <c r="D16" s="116"/>
      <c r="E16" s="116"/>
    </row>
    <row r="17" spans="1:5">
      <c r="A17" s="116"/>
      <c r="B17" s="116"/>
      <c r="C17" s="116"/>
      <c r="D17" s="116"/>
      <c r="E17" s="116"/>
    </row>
    <row r="18" spans="1:5">
      <c r="A18" s="116"/>
      <c r="B18" s="116"/>
      <c r="C18" s="116"/>
      <c r="D18" s="116"/>
      <c r="E18" s="116"/>
    </row>
    <row r="19" spans="1:5">
      <c r="A19" s="116"/>
      <c r="B19" s="116"/>
      <c r="C19" s="116"/>
      <c r="D19" s="116"/>
      <c r="E19" s="116"/>
    </row>
    <row r="20" spans="1:5">
      <c r="A20" s="116"/>
      <c r="B20" s="116"/>
      <c r="C20" s="116"/>
      <c r="D20" s="116"/>
      <c r="E20" s="116"/>
    </row>
  </sheetData>
  <mergeCells count="1">
    <mergeCell ref="A9:K9"/>
  </mergeCells>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H21" sqref="H21"/>
    </sheetView>
  </sheetViews>
  <sheetFormatPr defaultColWidth="9.14285714285714" defaultRowHeight="12.75" outlineLevelCol="7"/>
  <cols>
    <col min="1" max="1" width="30.8571428571429" customWidth="1"/>
    <col min="2" max="4" width="17.1428571428571" customWidth="1"/>
    <col min="5" max="5" width="34.1428571428571" customWidth="1"/>
    <col min="6" max="8" width="17.1428571428571" customWidth="1"/>
  </cols>
  <sheetData>
    <row r="1" ht="27.75" customHeight="1" spans="1:8">
      <c r="A1" s="59" t="s">
        <v>1189</v>
      </c>
      <c r="B1" s="59"/>
      <c r="C1" s="59"/>
      <c r="D1" s="59"/>
      <c r="E1" s="59"/>
      <c r="F1" s="59"/>
      <c r="G1" s="59"/>
      <c r="H1" s="59"/>
    </row>
    <row r="2" ht="15" customHeight="1" spans="1:8">
      <c r="A2" s="60"/>
      <c r="B2" s="60"/>
      <c r="C2" s="60"/>
      <c r="D2" s="60"/>
      <c r="E2" s="60"/>
      <c r="F2" s="60"/>
      <c r="G2" s="60"/>
      <c r="H2" s="109" t="s">
        <v>1190</v>
      </c>
    </row>
    <row r="3" ht="21" customHeight="1" spans="1:8">
      <c r="A3" s="62" t="s">
        <v>37</v>
      </c>
      <c r="B3" s="60"/>
      <c r="C3" s="60"/>
      <c r="D3" s="61" t="s">
        <v>38</v>
      </c>
      <c r="E3" s="60"/>
      <c r="F3" s="60"/>
      <c r="G3" s="60"/>
      <c r="H3" s="109" t="s">
        <v>39</v>
      </c>
    </row>
    <row r="4" s="24" customFormat="1" ht="24" customHeight="1" spans="1:8">
      <c r="A4" s="31" t="s">
        <v>40</v>
      </c>
      <c r="B4" s="31" t="s">
        <v>41</v>
      </c>
      <c r="C4" s="31" t="s">
        <v>42</v>
      </c>
      <c r="D4" s="31" t="s">
        <v>43</v>
      </c>
      <c r="E4" s="31" t="s">
        <v>40</v>
      </c>
      <c r="F4" s="31" t="s">
        <v>41</v>
      </c>
      <c r="G4" s="31" t="s">
        <v>42</v>
      </c>
      <c r="H4" s="31" t="s">
        <v>43</v>
      </c>
    </row>
    <row r="5" s="24" customFormat="1" ht="24" customHeight="1" spans="1:8">
      <c r="A5" s="64" t="s">
        <v>97</v>
      </c>
      <c r="B5" s="110">
        <f>B6+B7</f>
        <v>0</v>
      </c>
      <c r="C5" s="110">
        <f>C6+C7</f>
        <v>0</v>
      </c>
      <c r="D5" s="110">
        <f>D6+D7</f>
        <v>0</v>
      </c>
      <c r="E5" s="111" t="s">
        <v>1191</v>
      </c>
      <c r="F5" s="41"/>
      <c r="G5" s="41"/>
      <c r="H5" s="110">
        <f>'J05政府性基金支出功能分类明细表 '!C6</f>
        <v>0</v>
      </c>
    </row>
    <row r="6" s="24" customFormat="1" ht="24" customHeight="1" spans="1:8">
      <c r="A6" s="112" t="s">
        <v>100</v>
      </c>
      <c r="B6" s="113"/>
      <c r="C6" s="113"/>
      <c r="D6" s="113"/>
      <c r="E6" s="111" t="s">
        <v>1192</v>
      </c>
      <c r="F6" s="41"/>
      <c r="G6" s="41"/>
      <c r="H6" s="110">
        <f>'J05政府性基金支出功能分类明细表 '!C13</f>
        <v>0</v>
      </c>
    </row>
    <row r="7" s="24" customFormat="1" ht="24" customHeight="1" spans="1:8">
      <c r="A7" s="112" t="s">
        <v>1193</v>
      </c>
      <c r="B7" s="41"/>
      <c r="C7" s="41"/>
      <c r="D7" s="41"/>
      <c r="E7" s="111" t="s">
        <v>1194</v>
      </c>
      <c r="F7" s="41"/>
      <c r="G7" s="41"/>
      <c r="H7" s="110">
        <f>'J05政府性基金支出功能分类明细表 '!C28</f>
        <v>0</v>
      </c>
    </row>
    <row r="8" s="24" customFormat="1" ht="24" customHeight="1" spans="1:8">
      <c r="A8" s="64"/>
      <c r="B8" s="111"/>
      <c r="C8" s="111"/>
      <c r="D8" s="111"/>
      <c r="E8" s="111" t="s">
        <v>1195</v>
      </c>
      <c r="F8" s="41"/>
      <c r="G8" s="41"/>
      <c r="H8" s="110">
        <f>'J05政府性基金支出功能分类明细表 '!C44</f>
        <v>0</v>
      </c>
    </row>
    <row r="9" s="24" customFormat="1" ht="24" customHeight="1" spans="1:8">
      <c r="A9" s="64"/>
      <c r="B9" s="111"/>
      <c r="C9" s="111"/>
      <c r="D9" s="111"/>
      <c r="E9" s="111" t="s">
        <v>1196</v>
      </c>
      <c r="F9" s="41"/>
      <c r="G9" s="41"/>
      <c r="H9" s="110">
        <f>'J05政府性基金支出功能分类明细表 '!C49</f>
        <v>0</v>
      </c>
    </row>
    <row r="10" s="24" customFormat="1" ht="24" customHeight="1" spans="1:8">
      <c r="A10" s="64"/>
      <c r="B10" s="111"/>
      <c r="C10" s="111"/>
      <c r="D10" s="111"/>
      <c r="E10" s="111" t="s">
        <v>1197</v>
      </c>
      <c r="F10" s="41"/>
      <c r="G10" s="41"/>
      <c r="H10" s="110">
        <f>'J05政府性基金支出功能分类明细表 '!C56</f>
        <v>0</v>
      </c>
    </row>
    <row r="11" s="24" customFormat="1" ht="24" customHeight="1" spans="1:8">
      <c r="A11" s="64"/>
      <c r="B11" s="111"/>
      <c r="C11" s="111"/>
      <c r="D11" s="111"/>
      <c r="E11" s="111" t="s">
        <v>1198</v>
      </c>
      <c r="F11" s="41"/>
      <c r="G11" s="41"/>
      <c r="H11" s="110">
        <f>'J05政府性基金支出功能分类明细表 '!C72</f>
        <v>0</v>
      </c>
    </row>
    <row r="12" s="24" customFormat="1" ht="24" customHeight="1" spans="1:8">
      <c r="A12" s="64"/>
      <c r="B12" s="111"/>
      <c r="C12" s="111"/>
      <c r="D12" s="111"/>
      <c r="E12" s="111" t="s">
        <v>1199</v>
      </c>
      <c r="F12" s="41"/>
      <c r="G12" s="41"/>
      <c r="H12" s="110">
        <f>'J05政府性基金支出功能分类明细表 '!C133</f>
        <v>0</v>
      </c>
    </row>
    <row r="13" s="24" customFormat="1" ht="24" customHeight="1" spans="1:8">
      <c r="A13" s="64"/>
      <c r="B13" s="111"/>
      <c r="C13" s="111"/>
      <c r="D13" s="111"/>
      <c r="E13" s="111" t="s">
        <v>1200</v>
      </c>
      <c r="F13" s="41"/>
      <c r="G13" s="41"/>
      <c r="H13" s="110">
        <f>'J05政府性基金支出功能分类明细表 '!C172</f>
        <v>0</v>
      </c>
    </row>
    <row r="14" s="24" customFormat="1" ht="24" customHeight="1" spans="1:8">
      <c r="A14" s="64"/>
      <c r="B14" s="111"/>
      <c r="C14" s="111"/>
      <c r="D14" s="111"/>
      <c r="E14" s="111" t="s">
        <v>1201</v>
      </c>
      <c r="F14" s="41"/>
      <c r="G14" s="41"/>
      <c r="H14" s="110">
        <f>'J05政府性基金支出功能分类明细表 '!C222</f>
        <v>0</v>
      </c>
    </row>
    <row r="15" s="24" customFormat="1" ht="24" customHeight="1" spans="1:8">
      <c r="A15" s="64"/>
      <c r="B15" s="111"/>
      <c r="C15" s="111"/>
      <c r="D15" s="111"/>
      <c r="E15" s="111" t="s">
        <v>1202</v>
      </c>
      <c r="F15" s="41"/>
      <c r="G15" s="41"/>
      <c r="H15" s="110">
        <f>'J05政府性基金支出功能分类明细表 '!C232</f>
        <v>0</v>
      </c>
    </row>
    <row r="16" s="24" customFormat="1" ht="24" customHeight="1" spans="1:8">
      <c r="A16" s="64"/>
      <c r="B16" s="111"/>
      <c r="C16" s="111"/>
      <c r="D16" s="111"/>
      <c r="E16" s="111" t="s">
        <v>1203</v>
      </c>
      <c r="F16" s="41"/>
      <c r="G16" s="41"/>
      <c r="H16" s="110">
        <f>'J05政府性基金支出功能分类明细表 '!C236</f>
        <v>0</v>
      </c>
    </row>
    <row r="17" s="24" customFormat="1" ht="24" customHeight="1" spans="1:8">
      <c r="A17" s="64"/>
      <c r="B17" s="111"/>
      <c r="C17" s="111"/>
      <c r="D17" s="111"/>
      <c r="E17" s="111" t="s">
        <v>1204</v>
      </c>
      <c r="F17" s="41"/>
      <c r="G17" s="41"/>
      <c r="H17" s="110">
        <f>'J05政府性基金支出功能分类明细表 '!C240</f>
        <v>0</v>
      </c>
    </row>
    <row r="18" s="24" customFormat="1" ht="24" customHeight="1" spans="1:8">
      <c r="A18" s="64"/>
      <c r="B18" s="111"/>
      <c r="C18" s="111"/>
      <c r="D18" s="111"/>
      <c r="E18" s="111" t="s">
        <v>1205</v>
      </c>
      <c r="F18" s="41"/>
      <c r="G18" s="41"/>
      <c r="H18" s="110">
        <f>'J05政府性基金支出功能分类明细表 '!C244</f>
        <v>0</v>
      </c>
    </row>
    <row r="19" s="24" customFormat="1" ht="24" customHeight="1" spans="1:8">
      <c r="A19" s="64"/>
      <c r="B19" s="111"/>
      <c r="C19" s="111"/>
      <c r="D19" s="111"/>
      <c r="E19" s="111" t="s">
        <v>1206</v>
      </c>
      <c r="F19" s="41"/>
      <c r="G19" s="41"/>
      <c r="H19" s="110">
        <f>'J05政府性基金支出功能分类明细表 '!C248</f>
        <v>0</v>
      </c>
    </row>
    <row r="20" s="24" customFormat="1" ht="24" customHeight="1" spans="1:8">
      <c r="A20" s="64"/>
      <c r="B20" s="111"/>
      <c r="C20" s="111"/>
      <c r="D20" s="111"/>
      <c r="E20" s="111" t="s">
        <v>1207</v>
      </c>
      <c r="F20" s="41"/>
      <c r="G20" s="41"/>
      <c r="H20" s="110">
        <f>'J05政府性基金支出功能分类明细表 '!C253</f>
        <v>0</v>
      </c>
    </row>
    <row r="21" s="24" customFormat="1" ht="24" customHeight="1" spans="1:8">
      <c r="A21" s="64"/>
      <c r="B21" s="111"/>
      <c r="C21" s="111"/>
      <c r="D21" s="111"/>
      <c r="E21" s="111" t="s">
        <v>1208</v>
      </c>
      <c r="F21" s="41"/>
      <c r="G21" s="41"/>
      <c r="H21" s="110">
        <f>'J05政府性基金支出功能分类明细表 '!C285</f>
        <v>0</v>
      </c>
    </row>
    <row r="22" s="24" customFormat="1" ht="24" customHeight="1" spans="1:8">
      <c r="A22" s="64"/>
      <c r="B22" s="111"/>
      <c r="C22" s="111"/>
      <c r="D22" s="111"/>
      <c r="E22" s="111" t="s">
        <v>1209</v>
      </c>
      <c r="F22" s="41"/>
      <c r="G22" s="41"/>
      <c r="H22" s="110">
        <f>'J05政府性基金支出功能分类明细表 '!C302</f>
        <v>0</v>
      </c>
    </row>
    <row r="23" s="24" customFormat="1" ht="24" customHeight="1" spans="1:8">
      <c r="A23" s="64"/>
      <c r="B23" s="111"/>
      <c r="C23" s="111"/>
      <c r="D23" s="111"/>
      <c r="E23" s="111" t="s">
        <v>1210</v>
      </c>
      <c r="F23" s="41"/>
      <c r="G23" s="41"/>
      <c r="H23" s="110">
        <f>'J05政府性基金支出功能分类明细表 '!C319</f>
        <v>0</v>
      </c>
    </row>
    <row r="24" s="24" customFormat="1" ht="24" customHeight="1" spans="1:8">
      <c r="A24" s="114" t="s">
        <v>117</v>
      </c>
      <c r="B24" s="110">
        <f>-B5</f>
        <v>0</v>
      </c>
      <c r="C24" s="110">
        <f t="shared" ref="C24:D24" si="0">-C5</f>
        <v>0</v>
      </c>
      <c r="D24" s="110">
        <f t="shared" si="0"/>
        <v>0</v>
      </c>
      <c r="E24" s="115" t="s">
        <v>118</v>
      </c>
      <c r="F24" s="110">
        <f>SUM(F5:F23)</f>
        <v>0</v>
      </c>
      <c r="G24" s="110">
        <f>SUM(G5:G23)</f>
        <v>0</v>
      </c>
      <c r="H24" s="110">
        <f>SUM(H5:H23)</f>
        <v>0</v>
      </c>
    </row>
  </sheetData>
  <mergeCells count="1">
    <mergeCell ref="A1:H1"/>
  </mergeCells>
  <pageMargins left="0.748031496062992" right="0.748031496062992" top="0.984251968503937" bottom="0.984251968503937" header="0.511811023622047" footer="0.511811023622047"/>
  <pageSetup paperSize="9" scale="79" firstPageNumber="4294963191" orientation="landscape"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IB</vt:lpstr>
      <vt:lpstr>ML</vt:lpstr>
      <vt:lpstr>Sheet1 </vt:lpstr>
      <vt:lpstr>J01 一般公共预算收支决算总表</vt:lpstr>
      <vt:lpstr>J01_1 一般公共预算收支决算总表</vt:lpstr>
      <vt:lpstr>J02 一般公共预算支出决算功能分类表 </vt:lpstr>
      <vt:lpstr>J03一般公共预算支出经济分类明细表</vt:lpstr>
      <vt:lpstr>Sheet2 </vt:lpstr>
      <vt:lpstr>J04 政府性基金收支决算总表</vt:lpstr>
      <vt:lpstr>J05政府性基金支出功能分类明细表 </vt:lpstr>
      <vt:lpstr>Sheet3 </vt:lpstr>
      <vt:lpstr>J06基本数字表</vt:lpstr>
      <vt:lpstr>J07 财政基本情况表</vt:lpstr>
      <vt:lpstr>J08预算资金年终资产负债表</vt:lpstr>
      <vt:lpstr>J09-1往来资金明细表</vt:lpstr>
      <vt:lpstr>J09-2往来资金明细表 </vt:lpstr>
      <vt:lpstr>J09-3往来资金明细表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黄典</dc:creator>
  <cp:lastModifiedBy>Administrator</cp:lastModifiedBy>
  <dcterms:created xsi:type="dcterms:W3CDTF">2019-01-02T02:30:00Z</dcterms:created>
  <cp:lastPrinted>2022-12-04T08:42:00Z</cp:lastPrinted>
  <dcterms:modified xsi:type="dcterms:W3CDTF">2025-04-01T07:48:11Z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y fmtid="{D5CDD505-2E9C-101B-9397-08002B2CF9AE}" pid="3" name="ICV">
    <vt:lpwstr>E3ECE0ADF5504FDEA6032A8E2AEC708A</vt:lpwstr>
  </property>
  <property fmtid="{D5CDD505-2E9C-101B-9397-08002B2CF9AE}" pid="4" name="KSOReadingLayout">
    <vt:bool>true</vt:bool>
  </property>
</Properties>
</file>