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【5.4】投标报价汇总表(2位小数)" sheetId="1" r:id="rId1"/>
    <sheet name="【5.1】工程量清单表(2位小数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<sst xmlns="http://schemas.openxmlformats.org/spreadsheetml/2006/main" count="121" uniqueCount="81">
  <si>
    <t>投标报价汇总表</t>
  </si>
  <si>
    <t>标段：双山镇建新村2026年乡村振兴泥结石路硬化项目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</si>
  <si>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</si>
  <si>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</si>
  <si>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</si>
  <si>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</si>
  <si>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</si>
  <si>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</si>
  <si>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</si>
  <si>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</si>
  <si>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</si>
  <si>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</si>
  <si>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</si>
  <si>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</si>
  <si>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</si>
  <si>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</si>
  <si>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400</t>
  </si>
  <si>
    <t>清单 第400章  桥梁、涵洞</t>
  </si>
  <si>
    <t>5</t>
  </si>
  <si>
    <t>第100章至900章清单合计</t>
  </si>
  <si>
    <t>6</t>
  </si>
  <si>
    <t>已包含在清单合计中的材料、工程设备、专业工程暂估价合计</t>
  </si>
  <si>
    <t>7</t>
  </si>
  <si>
    <t>清单合计减去材料、工程设备、专业工程暂估价
合计(即5-6)=7</t>
  </si>
  <si>
    <t>8</t>
  </si>
  <si>
    <t>计日工合计</t>
  </si>
  <si>
    <t>9</t>
  </si>
  <si>
    <t>暂列金额(不含计日工总额)</t>
  </si>
  <si>
    <t>10</t>
  </si>
  <si>
    <t>投标报价(5+8+9)=10</t>
  </si>
  <si>
    <t>工程量清单表</t>
  </si>
  <si>
    <t>标段: 双山镇建新村2026年乡村振兴泥结石路硬化项目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</si>
  <si>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</si>
  <si>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</si>
  <si>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</si>
  <si>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</si>
  <si>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</si>
  <si>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</si>
  <si>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</si>
  <si>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</si>
  <si>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</si>
  <si>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</si>
  <si>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</si>
  <si>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</si>
  <si>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按合同条款规定，提供建筑工程一切险及第三者责任险</t>
  </si>
  <si>
    <t>总额</t>
  </si>
  <si>
    <t>1.000</t>
  </si>
  <si>
    <t>102</t>
  </si>
  <si>
    <t>工程管理</t>
  </si>
  <si>
    <t>102-3</t>
  </si>
  <si>
    <t>安全生产费</t>
  </si>
  <si>
    <t>清单  第 100 章合计   人民币</t>
  </si>
  <si>
    <t>203</t>
  </si>
  <si>
    <t>挖方路基</t>
  </si>
  <si>
    <t>203-1</t>
  </si>
  <si>
    <t>路基挖方</t>
  </si>
  <si>
    <t>挖涵管土石方(含清表、清淤等，开挖、爆破、解小、机械凿打、场内转运、一般回填、余方（借方）外运2公里内等全部工作内容，亦包含建设工程一般风险费等所有费用,工程量按挖方量计)</t>
  </si>
  <si>
    <t>m3</t>
  </si>
  <si>
    <t>8.100</t>
  </si>
  <si>
    <t>-b</t>
  </si>
  <si>
    <t>路基清表、捣平、夯实、土边沟开挖成型、顺坡找平成型</t>
  </si>
  <si>
    <t>m2</t>
  </si>
  <si>
    <t>3131.000</t>
  </si>
  <si>
    <t>清单  第 200 章合计   人民币</t>
  </si>
  <si>
    <t>302</t>
  </si>
  <si>
    <t>垫层</t>
  </si>
  <si>
    <t>302-1</t>
  </si>
  <si>
    <t>碎石垫层</t>
  </si>
  <si>
    <t>厚50mm</t>
  </si>
  <si>
    <t>2935.000</t>
  </si>
  <si>
    <t>312</t>
  </si>
  <si>
    <t>水泥混凝土面板</t>
  </si>
  <si>
    <t>312-1</t>
  </si>
  <si>
    <t>C30砼路面厚200mm</t>
  </si>
  <si>
    <t>清单  第 300 章合计   人民币</t>
  </si>
  <si>
    <t>419</t>
  </si>
  <si>
    <t>圆管涵及倒虹吸管涵</t>
  </si>
  <si>
    <t>419-1</t>
  </si>
  <si>
    <t>1-Φ0.3m涵管</t>
  </si>
  <si>
    <t>m</t>
  </si>
  <si>
    <t>清单  第 400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</si>
</sst>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3" fillId="0" borderId="6" xfId="0" applyFont="1" applyBorder="1" applyAlignment="1">
      <alignment horizontal="right" shrinkToFit="1"/>
    </xf>
    <xf numFmtId="0" fontId="3" fillId="0" borderId="7" xfId="0" applyFont="1" applyBorder="1" applyAlignment="1">
      <alignment horizontal="right" shrinkToFit="1"/>
    </xf>
    <xf numFmtId="176" fontId="3" fillId="0" borderId="6" xfId="0" applyNumberFormat="1" applyFont="1" applyBorder="1" applyAlignment="1">
      <alignment horizontal="right" shrinkToFit="1"/>
    </xf>
    <xf numFmtId="176" fontId="3" fillId="0" borderId="7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H4" sqref="H4"/>
    </sheetView>
  </sheetViews>
  <sheetFormatPr defaultColWidth="9" defaultRowHeight="1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0</v>
      </c>
      <c r="B1" s="1"/>
      <c r="C1" s="1"/>
      <c r="D1" s="1"/>
      <c r="E1" s="1"/>
    </row>
    <row r="2" ht="16.85" customHeight="1" spans="1:5">
      <c r="A2" s="2" t="s">
        <v>1</v>
      </c>
      <c r="B2" s="2"/>
      <c r="C2" s="2"/>
    </row>
    <row r="3" ht="27.85" customHeight="1" spans="1:5">
      <c r="A3" s="18" t="s">
        <v>2</v>
      </c>
      <c r="B3" s="19" t="s">
        <v>3</v>
      </c>
      <c r="C3" s="19" t="s">
        <v>4</v>
      </c>
      <c r="D3" s="19"/>
      <c r="E3" s="20" t="s">
        <v>5</v>
      </c>
    </row>
    <row r="4" ht="28.55" customHeight="1" spans="1:5">
      <c r="A4" s="21" t="s">
        <v>6</v>
      </c>
      <c r="B4" s="22" t="s">
        <v>7</v>
      </c>
      <c r="C4" s="22" t="s">
        <v>8</v>
      </c>
      <c r="D4" s="22"/>
      <c r="E4" s="23">
        <f>'【5.1】工程量清单表(2位小数)'!C41</f>
        <v>6712.9755</v>
      </c>
    </row>
    <row r="5" ht="27.85" customHeight="1" spans="1:5">
      <c r="A5" s="21" t="s">
        <v>9</v>
      </c>
      <c r="B5" s="22" t="s">
        <v>10</v>
      </c>
      <c r="C5" s="22" t="s">
        <v>11</v>
      </c>
      <c r="D5" s="22"/>
      <c r="E5" s="23">
        <f>'【5.1】工程量清单表(2位小数)'!C84</f>
        <v>5003.289</v>
      </c>
    </row>
    <row r="6" ht="28.55" customHeight="1" spans="1:5">
      <c r="A6" s="21" t="s">
        <v>12</v>
      </c>
      <c r="B6" s="22" t="s">
        <v>13</v>
      </c>
      <c r="C6" s="22" t="s">
        <v>14</v>
      </c>
      <c r="D6" s="22"/>
      <c r="E6" s="23">
        <f>'【5.1】工程量清单表(2位小数)'!C127</f>
        <v>348029.365</v>
      </c>
    </row>
    <row r="7" ht="28.55" customHeight="1" spans="1:5">
      <c r="A7" s="21" t="s">
        <v>15</v>
      </c>
      <c r="B7" s="22" t="s">
        <v>16</v>
      </c>
      <c r="C7" s="22" t="s">
        <v>17</v>
      </c>
      <c r="D7" s="22"/>
      <c r="E7" s="23">
        <f>'【5.1】工程量清单表(2位小数)'!C170</f>
        <v>466.431</v>
      </c>
    </row>
    <row r="8" ht="27.85" customHeight="1" spans="1:5">
      <c r="A8" s="21" t="s">
        <v>18</v>
      </c>
      <c r="B8" s="21" t="s">
        <v>19</v>
      </c>
      <c r="C8" s="21"/>
      <c r="D8" s="21"/>
      <c r="E8" s="23">
        <f>E7+E6+E5+E4</f>
        <v>360212.0605</v>
      </c>
    </row>
    <row r="9" ht="27.85" customHeight="1" spans="1:5">
      <c r="A9" s="21" t="s">
        <v>20</v>
      </c>
      <c r="B9" s="24" t="s">
        <v>21</v>
      </c>
      <c r="C9" s="24"/>
      <c r="D9" s="24"/>
      <c r="E9" s="23"/>
    </row>
    <row r="10" ht="27.85" customHeight="1" spans="1:5">
      <c r="A10" s="21" t="s">
        <v>22</v>
      </c>
      <c r="B10" s="25" t="s">
        <v>23</v>
      </c>
      <c r="C10" s="25"/>
      <c r="D10" s="25"/>
      <c r="E10" s="23">
        <f>E8</f>
        <v>360212.0605</v>
      </c>
    </row>
    <row r="11" ht="27.1" customHeight="1" spans="1:5">
      <c r="A11" s="21" t="s">
        <v>24</v>
      </c>
      <c r="B11" s="24" t="s">
        <v>25</v>
      </c>
      <c r="C11" s="24"/>
      <c r="D11" s="24"/>
      <c r="E11" s="23"/>
    </row>
    <row r="12" ht="27.85" customHeight="1" spans="1:5">
      <c r="A12" s="21" t="s">
        <v>26</v>
      </c>
      <c r="B12" s="24" t="s">
        <v>27</v>
      </c>
      <c r="C12" s="24"/>
      <c r="D12" s="24"/>
      <c r="E12" s="23"/>
    </row>
    <row r="13" ht="27.85" customHeight="1" spans="1:5">
      <c r="A13" s="14" t="s">
        <v>28</v>
      </c>
      <c r="B13" s="26" t="s">
        <v>29</v>
      </c>
      <c r="C13" s="26"/>
      <c r="D13" s="26"/>
      <c r="E13" s="27">
        <f>E10</f>
        <v>360212.0605</v>
      </c>
    </row>
  </sheetData>
  <mergeCells count="13">
    <mergeCell ref="A1:E1"/>
    <mergeCell ref="A2:C2"/>
    <mergeCell ref="C3:D3"/>
    <mergeCell ref="C4:D4"/>
    <mergeCell ref="C5:D5"/>
    <mergeCell ref="C6:D6"/>
    <mergeCell ref="C7:D7"/>
    <mergeCell ref="B8:D8"/>
    <mergeCell ref="B9:D9"/>
    <mergeCell ref="B10:D10"/>
    <mergeCell ref="B11:D11"/>
    <mergeCell ref="B12:D12"/>
    <mergeCell ref="B13:D13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"/>
  <sheetViews>
    <sheetView tabSelected="1" workbookViewId="0">
      <selection activeCell="C41" sqref="C41:D41"/>
    </sheetView>
  </sheetViews>
  <sheetFormatPr defaultColWidth="9" defaultRowHeight="1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30</v>
      </c>
      <c r="B1" s="1"/>
      <c r="C1" s="1"/>
      <c r="D1" s="1"/>
      <c r="E1" s="1"/>
      <c r="F1" s="1"/>
    </row>
    <row r="2" ht="16.85" customHeight="1" spans="1:6">
      <c r="A2" s="2" t="s">
        <v>31</v>
      </c>
      <c r="B2" s="2"/>
      <c r="C2" s="2"/>
      <c r="D2" s="2"/>
      <c r="E2" s="2" t="s">
        <v>32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33</v>
      </c>
      <c r="B4" s="5" t="s">
        <v>34</v>
      </c>
      <c r="C4" s="5" t="s">
        <v>35</v>
      </c>
      <c r="D4" s="5" t="s">
        <v>36</v>
      </c>
      <c r="E4" s="5" t="s">
        <v>37</v>
      </c>
      <c r="F4" s="6" t="s">
        <v>38</v>
      </c>
    </row>
    <row r="5" ht="16.1" customHeight="1" spans="1:6">
      <c r="A5" s="7" t="s">
        <v>39</v>
      </c>
      <c r="B5" s="8" t="s">
        <v>40</v>
      </c>
      <c r="C5" s="9"/>
      <c r="D5" s="10"/>
      <c r="E5" s="10"/>
      <c r="F5" s="11"/>
    </row>
    <row r="6" ht="16.85" customHeight="1" spans="1:6">
      <c r="A6" s="7" t="s">
        <v>41</v>
      </c>
      <c r="B6" s="8" t="s">
        <v>42</v>
      </c>
      <c r="C6" s="9"/>
      <c r="D6" s="10"/>
      <c r="E6" s="10"/>
      <c r="F6" s="11"/>
    </row>
    <row r="7" ht="16.1" customHeight="1" spans="1:6">
      <c r="A7" s="7" t="s">
        <v>43</v>
      </c>
      <c r="B7" s="8" t="s">
        <v>44</v>
      </c>
      <c r="C7" s="9" t="s">
        <v>45</v>
      </c>
      <c r="D7" s="10" t="s">
        <v>46</v>
      </c>
      <c r="E7" s="12">
        <f>1487.64*0.95</f>
        <v>1413.258</v>
      </c>
      <c r="F7" s="13">
        <f>E7</f>
        <v>1413.258</v>
      </c>
    </row>
    <row r="8" ht="16.1" customHeight="1" spans="1:6">
      <c r="A8" s="7" t="s">
        <v>47</v>
      </c>
      <c r="B8" s="8" t="s">
        <v>48</v>
      </c>
      <c r="C8" s="9"/>
      <c r="D8" s="10"/>
      <c r="E8" s="12"/>
      <c r="F8" s="13"/>
    </row>
    <row r="9" ht="16.85" customHeight="1" spans="1:6">
      <c r="A9" s="7" t="s">
        <v>49</v>
      </c>
      <c r="B9" s="8" t="s">
        <v>50</v>
      </c>
      <c r="C9" s="9" t="s">
        <v>45</v>
      </c>
      <c r="D9" s="10" t="s">
        <v>46</v>
      </c>
      <c r="E9" s="12">
        <f>5578.65*0.95</f>
        <v>5299.7175</v>
      </c>
      <c r="F9" s="13">
        <f>E9</f>
        <v>5299.7175</v>
      </c>
    </row>
    <row r="10" ht="16.1" customHeight="1" spans="1:6">
      <c r="A10" s="7"/>
      <c r="B10" s="8"/>
      <c r="C10" s="9"/>
      <c r="D10" s="10"/>
      <c r="E10" s="10"/>
      <c r="F10" s="11"/>
    </row>
    <row r="11" ht="16.1" customHeight="1" spans="1:6">
      <c r="A11" s="7"/>
      <c r="B11" s="8"/>
      <c r="C11" s="9"/>
      <c r="D11" s="10"/>
      <c r="E11" s="10"/>
      <c r="F11" s="11"/>
    </row>
    <row r="12" ht="16.85" customHeight="1" spans="1:6">
      <c r="A12" s="7"/>
      <c r="B12" s="8"/>
      <c r="C12" s="9"/>
      <c r="D12" s="10"/>
      <c r="E12" s="10"/>
      <c r="F12" s="11"/>
    </row>
    <row r="13" ht="16.1" customHeight="1" spans="1:6">
      <c r="A13" s="7"/>
      <c r="B13" s="8"/>
      <c r="C13" s="9"/>
      <c r="D13" s="10"/>
      <c r="E13" s="10"/>
      <c r="F13" s="11"/>
    </row>
    <row r="14" ht="16.1" customHeight="1" spans="1:6">
      <c r="A14" s="7"/>
      <c r="B14" s="8"/>
      <c r="C14" s="9"/>
      <c r="D14" s="10"/>
      <c r="E14" s="10"/>
      <c r="F14" s="11"/>
    </row>
    <row r="15" ht="16.85" customHeight="1" spans="1:6">
      <c r="A15" s="7"/>
      <c r="B15" s="8"/>
      <c r="C15" s="9"/>
      <c r="D15" s="10"/>
      <c r="E15" s="10"/>
      <c r="F15" s="11"/>
    </row>
    <row r="16" ht="16.1" customHeight="1" spans="1:6">
      <c r="A16" s="7"/>
      <c r="B16" s="8"/>
      <c r="C16" s="9"/>
      <c r="D16" s="10"/>
      <c r="E16" s="10"/>
      <c r="F16" s="11"/>
    </row>
    <row r="17" ht="16.1" customHeight="1" spans="1:6">
      <c r="A17" s="7"/>
      <c r="B17" s="8"/>
      <c r="C17" s="9"/>
      <c r="D17" s="10"/>
      <c r="E17" s="10"/>
      <c r="F17" s="11"/>
    </row>
    <row r="18" ht="16.85" customHeight="1" spans="1:6">
      <c r="A18" s="7"/>
      <c r="B18" s="8"/>
      <c r="C18" s="9"/>
      <c r="D18" s="10"/>
      <c r="E18" s="10"/>
      <c r="F18" s="11"/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4"/>
      <c r="B41" s="15" t="s">
        <v>51</v>
      </c>
      <c r="C41" s="16">
        <f>F7+F9</f>
        <v>6712.9755</v>
      </c>
      <c r="D41" s="16"/>
      <c r="E41" s="14"/>
      <c r="F41" s="14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30</v>
      </c>
      <c r="B44" s="1"/>
      <c r="C44" s="1"/>
      <c r="D44" s="1"/>
      <c r="E44" s="1"/>
      <c r="F44" s="1"/>
    </row>
    <row r="45" ht="16.85" customHeight="1" spans="1:6">
      <c r="A45" s="2" t="s">
        <v>31</v>
      </c>
      <c r="B45" s="2"/>
      <c r="C45" s="2"/>
      <c r="D45" s="2"/>
      <c r="E45" s="2" t="s">
        <v>32</v>
      </c>
      <c r="F45" s="2"/>
    </row>
    <row r="46" ht="32.95" customHeight="1" spans="1:6">
      <c r="A46" s="3" t="s">
        <v>11</v>
      </c>
      <c r="B46" s="3"/>
      <c r="C46" s="3"/>
      <c r="D46" s="3"/>
      <c r="E46" s="3"/>
      <c r="F46" s="3"/>
    </row>
    <row r="47" ht="16.85" customHeight="1" spans="1:6">
      <c r="A47" s="4" t="s">
        <v>33</v>
      </c>
      <c r="B47" s="5" t="s">
        <v>34</v>
      </c>
      <c r="C47" s="5" t="s">
        <v>35</v>
      </c>
      <c r="D47" s="5" t="s">
        <v>36</v>
      </c>
      <c r="E47" s="5" t="s">
        <v>37</v>
      </c>
      <c r="F47" s="6" t="s">
        <v>38</v>
      </c>
    </row>
    <row r="48" ht="16.1" customHeight="1" spans="1:6">
      <c r="A48" s="7" t="s">
        <v>52</v>
      </c>
      <c r="B48" s="8" t="s">
        <v>53</v>
      </c>
      <c r="C48" s="9"/>
      <c r="D48" s="10"/>
      <c r="E48" s="10"/>
      <c r="F48" s="11"/>
    </row>
    <row r="49" ht="16.85" customHeight="1" spans="1:6">
      <c r="A49" s="7" t="s">
        <v>54</v>
      </c>
      <c r="B49" s="8" t="s">
        <v>55</v>
      </c>
      <c r="C49" s="9"/>
      <c r="D49" s="10"/>
      <c r="E49" s="10"/>
      <c r="F49" s="11"/>
    </row>
    <row r="50" ht="16.1" customHeight="1" spans="1:6">
      <c r="A50" s="7" t="s">
        <v>43</v>
      </c>
      <c r="B50" s="8" t="s">
        <v>56</v>
      </c>
      <c r="C50" s="9" t="s">
        <v>57</v>
      </c>
      <c r="D50" s="10" t="s">
        <v>58</v>
      </c>
      <c r="E50" s="12">
        <f>0.95*24</f>
        <v>22.8</v>
      </c>
      <c r="F50" s="13">
        <f>D50*E50</f>
        <v>184.68</v>
      </c>
    </row>
    <row r="51" ht="16.1" customHeight="1" spans="1:6">
      <c r="A51" s="7" t="s">
        <v>59</v>
      </c>
      <c r="B51" s="8" t="s">
        <v>60</v>
      </c>
      <c r="C51" s="9" t="s">
        <v>61</v>
      </c>
      <c r="D51" s="10" t="s">
        <v>62</v>
      </c>
      <c r="E51" s="12">
        <f>0.95*1.62</f>
        <v>1.539</v>
      </c>
      <c r="F51" s="13">
        <f>D51*E51</f>
        <v>4818.609</v>
      </c>
    </row>
    <row r="52" ht="16.85" customHeight="1" spans="1:6">
      <c r="A52" s="7"/>
      <c r="B52" s="8"/>
      <c r="C52" s="9"/>
      <c r="D52" s="10"/>
      <c r="E52" s="10"/>
      <c r="F52" s="11"/>
    </row>
    <row r="53" ht="16.1" customHeight="1" spans="1:6">
      <c r="A53" s="7"/>
      <c r="B53" s="8"/>
      <c r="C53" s="9"/>
      <c r="D53" s="10"/>
      <c r="E53" s="10"/>
      <c r="F53" s="11"/>
    </row>
    <row r="54" ht="16.1" customHeight="1" spans="1:6">
      <c r="A54" s="7"/>
      <c r="B54" s="8"/>
      <c r="C54" s="9"/>
      <c r="D54" s="10"/>
      <c r="E54" s="10"/>
      <c r="F54" s="11"/>
    </row>
    <row r="55" ht="16.85" customHeight="1" spans="1:6">
      <c r="A55" s="7"/>
      <c r="B55" s="8"/>
      <c r="C55" s="9"/>
      <c r="D55" s="10"/>
      <c r="E55" s="10"/>
      <c r="F55" s="11"/>
    </row>
    <row r="56" ht="16.1" customHeight="1" spans="1:6">
      <c r="A56" s="7"/>
      <c r="B56" s="8"/>
      <c r="C56" s="9"/>
      <c r="D56" s="10"/>
      <c r="E56" s="10"/>
      <c r="F56" s="11"/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1" customHeight="1" spans="1:6">
      <c r="A66" s="7"/>
      <c r="B66" s="8"/>
      <c r="C66" s="9"/>
      <c r="D66" s="10"/>
      <c r="E66" s="10"/>
      <c r="F66" s="11"/>
    </row>
    <row r="67" ht="16.85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85" customHeight="1" spans="1:6">
      <c r="A78" s="7"/>
      <c r="B78" s="8"/>
      <c r="C78" s="9"/>
      <c r="D78" s="10"/>
      <c r="E78" s="10"/>
      <c r="F78" s="11"/>
    </row>
    <row r="79" ht="16.1" customHeight="1" spans="1:6">
      <c r="A79" s="7"/>
      <c r="B79" s="8"/>
      <c r="C79" s="9"/>
      <c r="D79" s="10"/>
      <c r="E79" s="10"/>
      <c r="F79" s="11"/>
    </row>
    <row r="80" ht="16.1" customHeight="1" spans="1:6">
      <c r="A80" s="7"/>
      <c r="B80" s="8"/>
      <c r="C80" s="9"/>
      <c r="D80" s="10"/>
      <c r="E80" s="10"/>
      <c r="F80" s="11"/>
    </row>
    <row r="81" ht="16.85" customHeight="1" spans="1:6">
      <c r="A81" s="7"/>
      <c r="B81" s="8"/>
      <c r="C81" s="9"/>
      <c r="D81" s="10"/>
      <c r="E81" s="10"/>
      <c r="F81" s="11"/>
    </row>
    <row r="82" ht="16.1" customHeight="1" spans="1:6">
      <c r="A82" s="7"/>
      <c r="B82" s="8"/>
      <c r="C82" s="9"/>
      <c r="D82" s="10"/>
      <c r="E82" s="10"/>
      <c r="F82" s="11"/>
    </row>
    <row r="83" ht="16.1" customHeight="1" spans="1:6">
      <c r="A83" s="7"/>
      <c r="B83" s="8"/>
      <c r="C83" s="9"/>
      <c r="D83" s="10"/>
      <c r="E83" s="10"/>
      <c r="F83" s="11"/>
    </row>
    <row r="84" ht="32.95" customHeight="1" spans="1:6">
      <c r="A84" s="14"/>
      <c r="B84" s="15" t="s">
        <v>63</v>
      </c>
      <c r="C84" s="17">
        <f>F50+F51</f>
        <v>5003.289</v>
      </c>
      <c r="D84" s="17"/>
      <c r="E84" s="14"/>
      <c r="F84" s="14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30</v>
      </c>
      <c r="B87" s="1"/>
      <c r="C87" s="1"/>
      <c r="D87" s="1"/>
      <c r="E87" s="1"/>
      <c r="F87" s="1"/>
    </row>
    <row r="88" ht="16.85" customHeight="1" spans="1:6">
      <c r="A88" s="2" t="s">
        <v>31</v>
      </c>
      <c r="B88" s="2"/>
      <c r="C88" s="2"/>
      <c r="D88" s="2"/>
      <c r="E88" s="2" t="s">
        <v>32</v>
      </c>
      <c r="F88" s="2"/>
    </row>
    <row r="89" ht="32.95" customHeight="1" spans="1:6">
      <c r="A89" s="3" t="s">
        <v>14</v>
      </c>
      <c r="B89" s="3"/>
      <c r="C89" s="3"/>
      <c r="D89" s="3"/>
      <c r="E89" s="3"/>
      <c r="F89" s="3"/>
    </row>
    <row r="90" ht="16.85" customHeight="1" spans="1:6">
      <c r="A90" s="4" t="s">
        <v>33</v>
      </c>
      <c r="B90" s="5" t="s">
        <v>34</v>
      </c>
      <c r="C90" s="5" t="s">
        <v>35</v>
      </c>
      <c r="D90" s="5" t="s">
        <v>36</v>
      </c>
      <c r="E90" s="5" t="s">
        <v>37</v>
      </c>
      <c r="F90" s="6" t="s">
        <v>38</v>
      </c>
    </row>
    <row r="91" ht="16.1" customHeight="1" spans="1:6">
      <c r="A91" s="7" t="s">
        <v>64</v>
      </c>
      <c r="B91" s="8" t="s">
        <v>65</v>
      </c>
      <c r="C91" s="9"/>
      <c r="D91" s="10"/>
      <c r="E91" s="10"/>
      <c r="F91" s="11"/>
    </row>
    <row r="92" ht="16.85" customHeight="1" spans="1:6">
      <c r="A92" s="7" t="s">
        <v>66</v>
      </c>
      <c r="B92" s="8" t="s">
        <v>67</v>
      </c>
      <c r="C92" s="9"/>
      <c r="D92" s="10"/>
      <c r="E92" s="10"/>
      <c r="F92" s="11"/>
    </row>
    <row r="93" ht="16.1" customHeight="1" spans="1:6">
      <c r="A93" s="7" t="s">
        <v>43</v>
      </c>
      <c r="B93" s="8" t="s">
        <v>68</v>
      </c>
      <c r="C93" s="9" t="s">
        <v>61</v>
      </c>
      <c r="D93" s="10" t="s">
        <v>69</v>
      </c>
      <c r="E93" s="10">
        <f>7.86*0.95</f>
        <v>7.467</v>
      </c>
      <c r="F93" s="13">
        <f>D93*E93</f>
        <v>21915.645</v>
      </c>
    </row>
    <row r="94" ht="16.1" customHeight="1" spans="1:6">
      <c r="A94" s="7" t="s">
        <v>70</v>
      </c>
      <c r="B94" s="8" t="s">
        <v>71</v>
      </c>
      <c r="C94" s="9"/>
      <c r="D94" s="10"/>
      <c r="E94" s="10"/>
      <c r="F94" s="11"/>
    </row>
    <row r="95" ht="16.85" customHeight="1" spans="1:6">
      <c r="A95" s="7" t="s">
        <v>72</v>
      </c>
      <c r="B95" s="8" t="s">
        <v>71</v>
      </c>
      <c r="C95" s="9"/>
      <c r="D95" s="10"/>
      <c r="E95" s="10"/>
      <c r="F95" s="11"/>
    </row>
    <row r="96" ht="16.1" customHeight="1" spans="1:6">
      <c r="A96" s="7" t="s">
        <v>43</v>
      </c>
      <c r="B96" s="8" t="s">
        <v>73</v>
      </c>
      <c r="C96" s="9" t="s">
        <v>61</v>
      </c>
      <c r="D96" s="10" t="s">
        <v>69</v>
      </c>
      <c r="E96" s="12">
        <f>0.95*116.96</f>
        <v>111.112</v>
      </c>
      <c r="F96" s="13">
        <f>E96*D96</f>
        <v>326113.72</v>
      </c>
    </row>
    <row r="97" ht="16.1" customHeight="1" spans="1:6">
      <c r="A97" s="7"/>
      <c r="B97" s="8"/>
      <c r="C97" s="9"/>
      <c r="D97" s="10"/>
      <c r="E97" s="10"/>
      <c r="F97" s="11"/>
    </row>
    <row r="98" ht="16.85" customHeight="1" spans="1:6">
      <c r="A98" s="7"/>
      <c r="B98" s="8"/>
      <c r="C98" s="9"/>
      <c r="D98" s="10"/>
      <c r="E98" s="10"/>
      <c r="F98" s="11"/>
    </row>
    <row r="99" ht="16.1" customHeight="1" spans="1:6">
      <c r="A99" s="7"/>
      <c r="B99" s="8"/>
      <c r="C99" s="9"/>
      <c r="D99" s="10"/>
      <c r="E99" s="10"/>
      <c r="F99" s="11"/>
    </row>
    <row r="100" ht="16.1" customHeight="1" spans="1:6">
      <c r="A100" s="7"/>
      <c r="B100" s="8"/>
      <c r="C100" s="9"/>
      <c r="D100" s="10"/>
      <c r="E100" s="10"/>
      <c r="F100" s="11"/>
    </row>
    <row r="101" ht="16.85" customHeight="1" spans="1:6">
      <c r="A101" s="7"/>
      <c r="B101" s="8"/>
      <c r="C101" s="9"/>
      <c r="D101" s="10"/>
      <c r="E101" s="10"/>
      <c r="F101" s="11"/>
    </row>
    <row r="102" ht="16.1" customHeight="1" spans="1:6">
      <c r="A102" s="7"/>
      <c r="B102" s="8"/>
      <c r="C102" s="9"/>
      <c r="D102" s="10"/>
      <c r="E102" s="10"/>
      <c r="F102" s="11"/>
    </row>
    <row r="103" ht="16.1" customHeight="1" spans="1:6">
      <c r="A103" s="7"/>
      <c r="B103" s="8"/>
      <c r="C103" s="9"/>
      <c r="D103" s="10"/>
      <c r="E103" s="10"/>
      <c r="F103" s="11"/>
    </row>
    <row r="104" ht="16.85" customHeight="1" spans="1:6">
      <c r="A104" s="7"/>
      <c r="B104" s="8"/>
      <c r="C104" s="9"/>
      <c r="D104" s="10"/>
      <c r="E104" s="10"/>
      <c r="F104" s="11"/>
    </row>
    <row r="105" ht="16.1" customHeight="1" spans="1:6">
      <c r="A105" s="7"/>
      <c r="B105" s="8"/>
      <c r="C105" s="9"/>
      <c r="D105" s="10"/>
      <c r="E105" s="10"/>
      <c r="F105" s="11"/>
    </row>
    <row r="106" ht="16.1" customHeight="1" spans="1:6">
      <c r="A106" s="7"/>
      <c r="B106" s="8"/>
      <c r="C106" s="9"/>
      <c r="D106" s="10"/>
      <c r="E106" s="10"/>
      <c r="F106" s="11"/>
    </row>
    <row r="107" ht="16.85" customHeight="1" spans="1:6">
      <c r="A107" s="7"/>
      <c r="B107" s="8"/>
      <c r="C107" s="9"/>
      <c r="D107" s="10"/>
      <c r="E107" s="10"/>
      <c r="F107" s="11"/>
    </row>
    <row r="108" ht="16.1" customHeight="1" spans="1:6">
      <c r="A108" s="7"/>
      <c r="B108" s="8"/>
      <c r="C108" s="9"/>
      <c r="D108" s="10"/>
      <c r="E108" s="10"/>
      <c r="F108" s="11"/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85" customHeight="1" spans="1:6">
      <c r="A112" s="7"/>
      <c r="B112" s="8"/>
      <c r="C112" s="9"/>
      <c r="D112" s="10"/>
      <c r="E112" s="10"/>
      <c r="F112" s="11"/>
    </row>
    <row r="113" ht="16.1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85" customHeight="1" spans="1:6">
      <c r="A115" s="7"/>
      <c r="B115" s="8"/>
      <c r="C115" s="9"/>
      <c r="D115" s="10"/>
      <c r="E115" s="10"/>
      <c r="F115" s="11"/>
    </row>
    <row r="116" ht="16.1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85" customHeight="1" spans="1:6">
      <c r="A118" s="7"/>
      <c r="B118" s="8"/>
      <c r="C118" s="9"/>
      <c r="D118" s="10"/>
      <c r="E118" s="10"/>
      <c r="F118" s="11"/>
    </row>
    <row r="119" ht="16.1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85" customHeight="1" spans="1:6">
      <c r="A121" s="7"/>
      <c r="B121" s="8"/>
      <c r="C121" s="9"/>
      <c r="D121" s="10"/>
      <c r="E121" s="10"/>
      <c r="F121" s="11"/>
    </row>
    <row r="122" ht="16.1" customHeight="1" spans="1:6">
      <c r="A122" s="7"/>
      <c r="B122" s="8"/>
      <c r="C122" s="9"/>
      <c r="D122" s="10"/>
      <c r="E122" s="10"/>
      <c r="F122" s="11"/>
    </row>
    <row r="123" ht="16.1" customHeight="1" spans="1:6">
      <c r="A123" s="7"/>
      <c r="B123" s="8"/>
      <c r="C123" s="9"/>
      <c r="D123" s="10"/>
      <c r="E123" s="10"/>
      <c r="F123" s="11"/>
    </row>
    <row r="124" ht="16.85" customHeight="1" spans="1:6">
      <c r="A124" s="7"/>
      <c r="B124" s="8"/>
      <c r="C124" s="9"/>
      <c r="D124" s="10"/>
      <c r="E124" s="10"/>
      <c r="F124" s="11"/>
    </row>
    <row r="125" ht="16.1" customHeight="1" spans="1:6">
      <c r="A125" s="7"/>
      <c r="B125" s="8"/>
      <c r="C125" s="9"/>
      <c r="D125" s="10"/>
      <c r="E125" s="10"/>
      <c r="F125" s="11"/>
    </row>
    <row r="126" ht="16.1" customHeight="1" spans="1:6">
      <c r="A126" s="7"/>
      <c r="B126" s="8"/>
      <c r="C126" s="9"/>
      <c r="D126" s="10"/>
      <c r="E126" s="10"/>
      <c r="F126" s="11"/>
    </row>
    <row r="127" ht="32.95" customHeight="1" spans="1:6">
      <c r="A127" s="14"/>
      <c r="B127" s="15" t="s">
        <v>74</v>
      </c>
      <c r="C127" s="16">
        <f>F96+F93</f>
        <v>348029.365</v>
      </c>
      <c r="D127" s="16"/>
      <c r="E127" s="14"/>
      <c r="F127" s="14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  <row r="130" ht="32.95" customHeight="1" spans="1:6">
      <c r="A130" s="1" t="s">
        <v>30</v>
      </c>
      <c r="B130" s="1"/>
      <c r="C130" s="1"/>
      <c r="D130" s="1"/>
      <c r="E130" s="1"/>
      <c r="F130" s="1"/>
    </row>
    <row r="131" ht="16.85" customHeight="1" spans="1:6">
      <c r="A131" s="2" t="s">
        <v>31</v>
      </c>
      <c r="B131" s="2"/>
      <c r="C131" s="2"/>
      <c r="D131" s="2"/>
      <c r="E131" s="2" t="s">
        <v>32</v>
      </c>
      <c r="F131" s="2"/>
    </row>
    <row r="132" ht="32.95" customHeight="1" spans="1:6">
      <c r="A132" s="3" t="s">
        <v>17</v>
      </c>
      <c r="B132" s="3"/>
      <c r="C132" s="3"/>
      <c r="D132" s="3"/>
      <c r="E132" s="3"/>
      <c r="F132" s="3"/>
    </row>
    <row r="133" ht="16.85" customHeight="1" spans="1:6">
      <c r="A133" s="4" t="s">
        <v>33</v>
      </c>
      <c r="B133" s="5" t="s">
        <v>34</v>
      </c>
      <c r="C133" s="5" t="s">
        <v>35</v>
      </c>
      <c r="D133" s="5" t="s">
        <v>36</v>
      </c>
      <c r="E133" s="5" t="s">
        <v>37</v>
      </c>
      <c r="F133" s="6" t="s">
        <v>38</v>
      </c>
    </row>
    <row r="134" ht="16.1" customHeight="1" spans="1:6">
      <c r="A134" s="7" t="s">
        <v>75</v>
      </c>
      <c r="B134" s="8" t="s">
        <v>76</v>
      </c>
      <c r="C134" s="9"/>
      <c r="D134" s="10"/>
      <c r="E134" s="10"/>
      <c r="F134" s="11"/>
    </row>
    <row r="135" ht="16.85" customHeight="1" spans="1:6">
      <c r="A135" s="7" t="s">
        <v>77</v>
      </c>
      <c r="B135" s="8" t="s">
        <v>78</v>
      </c>
      <c r="C135" s="9" t="s">
        <v>79</v>
      </c>
      <c r="D135" s="10">
        <v>6</v>
      </c>
      <c r="E135" s="12">
        <f>0.95*81.83</f>
        <v>77.7385</v>
      </c>
      <c r="F135" s="13">
        <f>D135*E135</f>
        <v>466.431</v>
      </c>
    </row>
    <row r="136" ht="16.1" customHeight="1" spans="1:6">
      <c r="A136" s="7"/>
      <c r="B136" s="8"/>
      <c r="C136" s="9"/>
      <c r="D136" s="10"/>
      <c r="E136" s="10"/>
      <c r="F136" s="11"/>
    </row>
    <row r="137" ht="16.1" customHeight="1" spans="1:6">
      <c r="A137" s="7"/>
      <c r="B137" s="8"/>
      <c r="C137" s="9"/>
      <c r="D137" s="10"/>
      <c r="E137" s="10"/>
      <c r="F137" s="11"/>
    </row>
    <row r="138" ht="16.85" customHeight="1" spans="1:6">
      <c r="A138" s="7"/>
      <c r="B138" s="8"/>
      <c r="C138" s="9"/>
      <c r="D138" s="10"/>
      <c r="E138" s="10"/>
      <c r="F138" s="11"/>
    </row>
    <row r="139" ht="16.1" customHeight="1" spans="1:6">
      <c r="A139" s="7"/>
      <c r="B139" s="8"/>
      <c r="C139" s="9"/>
      <c r="D139" s="10"/>
      <c r="E139" s="10"/>
      <c r="F139" s="11"/>
    </row>
    <row r="140" ht="16.1" customHeight="1" spans="1:6">
      <c r="A140" s="7"/>
      <c r="B140" s="8"/>
      <c r="C140" s="9"/>
      <c r="D140" s="10"/>
      <c r="E140" s="10"/>
      <c r="F140" s="11"/>
    </row>
    <row r="141" ht="16.85" customHeight="1" spans="1:6">
      <c r="A141" s="7"/>
      <c r="B141" s="8"/>
      <c r="C141" s="9"/>
      <c r="D141" s="10"/>
      <c r="E141" s="10"/>
      <c r="F141" s="11"/>
    </row>
    <row r="142" ht="16.1" customHeight="1" spans="1:6">
      <c r="A142" s="7"/>
      <c r="B142" s="8"/>
      <c r="C142" s="9"/>
      <c r="D142" s="10"/>
      <c r="E142" s="10"/>
      <c r="F142" s="11"/>
    </row>
    <row r="143" ht="16.1" customHeight="1" spans="1:6">
      <c r="A143" s="7"/>
      <c r="B143" s="8"/>
      <c r="C143" s="9"/>
      <c r="D143" s="10"/>
      <c r="E143" s="10"/>
      <c r="F143" s="11"/>
    </row>
    <row r="144" ht="16.85" customHeight="1" spans="1:6">
      <c r="A144" s="7"/>
      <c r="B144" s="8"/>
      <c r="C144" s="9"/>
      <c r="D144" s="10"/>
      <c r="E144" s="10"/>
      <c r="F144" s="11"/>
    </row>
    <row r="145" ht="16.1" customHeight="1" spans="1:6">
      <c r="A145" s="7"/>
      <c r="B145" s="8"/>
      <c r="C145" s="9"/>
      <c r="D145" s="10"/>
      <c r="E145" s="10"/>
      <c r="F145" s="11"/>
    </row>
    <row r="146" ht="16.1" customHeight="1" spans="1:6">
      <c r="A146" s="7"/>
      <c r="B146" s="8"/>
      <c r="C146" s="9"/>
      <c r="D146" s="10"/>
      <c r="E146" s="10"/>
      <c r="F146" s="11"/>
    </row>
    <row r="147" ht="16.85" customHeight="1" spans="1:6">
      <c r="A147" s="7"/>
      <c r="B147" s="8"/>
      <c r="C147" s="9"/>
      <c r="D147" s="10"/>
      <c r="E147" s="10"/>
      <c r="F147" s="11"/>
    </row>
    <row r="148" ht="16.1" customHeight="1" spans="1:6">
      <c r="A148" s="7"/>
      <c r="B148" s="8"/>
      <c r="C148" s="9"/>
      <c r="D148" s="10"/>
      <c r="E148" s="10"/>
      <c r="F148" s="11"/>
    </row>
    <row r="149" ht="16.1" customHeight="1" spans="1:6">
      <c r="A149" s="7"/>
      <c r="B149" s="8"/>
      <c r="C149" s="9"/>
      <c r="D149" s="10"/>
      <c r="E149" s="10"/>
      <c r="F149" s="11"/>
    </row>
    <row r="150" ht="16.85" customHeight="1" spans="1:6">
      <c r="A150" s="7"/>
      <c r="B150" s="8"/>
      <c r="C150" s="9"/>
      <c r="D150" s="10"/>
      <c r="E150" s="10"/>
      <c r="F150" s="11"/>
    </row>
    <row r="151" ht="16.1" customHeight="1" spans="1:6">
      <c r="A151" s="7"/>
      <c r="B151" s="8"/>
      <c r="C151" s="9"/>
      <c r="D151" s="10"/>
      <c r="E151" s="10"/>
      <c r="F151" s="11"/>
    </row>
    <row r="152" ht="16.1" customHeight="1" spans="1:6">
      <c r="A152" s="7"/>
      <c r="B152" s="8"/>
      <c r="C152" s="9"/>
      <c r="D152" s="10"/>
      <c r="E152" s="10"/>
      <c r="F152" s="11"/>
    </row>
    <row r="153" ht="16.85" customHeight="1" spans="1:6">
      <c r="A153" s="7"/>
      <c r="B153" s="8"/>
      <c r="C153" s="9"/>
      <c r="D153" s="10"/>
      <c r="E153" s="10"/>
      <c r="F153" s="11"/>
    </row>
    <row r="154" ht="16.1" customHeight="1" spans="1:6">
      <c r="A154" s="7"/>
      <c r="B154" s="8"/>
      <c r="C154" s="9"/>
      <c r="D154" s="10"/>
      <c r="E154" s="10"/>
      <c r="F154" s="11"/>
    </row>
    <row r="155" ht="16.85" customHeight="1" spans="1:6">
      <c r="A155" s="7"/>
      <c r="B155" s="8"/>
      <c r="C155" s="9"/>
      <c r="D155" s="10"/>
      <c r="E155" s="10"/>
      <c r="F155" s="11"/>
    </row>
    <row r="156" ht="16.1" customHeight="1" spans="1:6">
      <c r="A156" s="7"/>
      <c r="B156" s="8"/>
      <c r="C156" s="9"/>
      <c r="D156" s="10"/>
      <c r="E156" s="10"/>
      <c r="F156" s="11"/>
    </row>
    <row r="157" ht="16.1" customHeight="1" spans="1:6">
      <c r="A157" s="7"/>
      <c r="B157" s="8"/>
      <c r="C157" s="9"/>
      <c r="D157" s="10"/>
      <c r="E157" s="10"/>
      <c r="F157" s="11"/>
    </row>
    <row r="158" ht="16.85" customHeight="1" spans="1:6">
      <c r="A158" s="7"/>
      <c r="B158" s="8"/>
      <c r="C158" s="9"/>
      <c r="D158" s="10"/>
      <c r="E158" s="10"/>
      <c r="F158" s="11"/>
    </row>
    <row r="159" ht="16.1" customHeight="1" spans="1:6">
      <c r="A159" s="7"/>
      <c r="B159" s="8"/>
      <c r="C159" s="9"/>
      <c r="D159" s="10"/>
      <c r="E159" s="10"/>
      <c r="F159" s="11"/>
    </row>
    <row r="160" ht="16.1" customHeight="1" spans="1:6">
      <c r="A160" s="7"/>
      <c r="B160" s="8"/>
      <c r="C160" s="9"/>
      <c r="D160" s="10"/>
      <c r="E160" s="10"/>
      <c r="F160" s="11"/>
    </row>
    <row r="161" ht="16.85" customHeight="1" spans="1:6">
      <c r="A161" s="7"/>
      <c r="B161" s="8"/>
      <c r="C161" s="9"/>
      <c r="D161" s="10"/>
      <c r="E161" s="10"/>
      <c r="F161" s="11"/>
    </row>
    <row r="162" ht="16.1" customHeight="1" spans="1:6">
      <c r="A162" s="7"/>
      <c r="B162" s="8"/>
      <c r="C162" s="9"/>
      <c r="D162" s="10"/>
      <c r="E162" s="10"/>
      <c r="F162" s="11"/>
    </row>
    <row r="163" ht="16.1" customHeight="1" spans="1:6">
      <c r="A163" s="7"/>
      <c r="B163" s="8"/>
      <c r="C163" s="9"/>
      <c r="D163" s="10"/>
      <c r="E163" s="10"/>
      <c r="F163" s="11"/>
    </row>
    <row r="164" ht="16.85" customHeight="1" spans="1:6">
      <c r="A164" s="7"/>
      <c r="B164" s="8"/>
      <c r="C164" s="9"/>
      <c r="D164" s="10"/>
      <c r="E164" s="10"/>
      <c r="F164" s="11"/>
    </row>
    <row r="165" ht="16.1" customHeight="1" spans="1:6">
      <c r="A165" s="7"/>
      <c r="B165" s="8"/>
      <c r="C165" s="9"/>
      <c r="D165" s="10"/>
      <c r="E165" s="10"/>
      <c r="F165" s="11"/>
    </row>
    <row r="166" ht="16.1" customHeight="1" spans="1:6">
      <c r="A166" s="7"/>
      <c r="B166" s="8"/>
      <c r="C166" s="9"/>
      <c r="D166" s="10"/>
      <c r="E166" s="10"/>
      <c r="F166" s="11"/>
    </row>
    <row r="167" ht="16.85" customHeight="1" spans="1:6">
      <c r="A167" s="7"/>
      <c r="B167" s="8"/>
      <c r="C167" s="9"/>
      <c r="D167" s="10"/>
      <c r="E167" s="10"/>
      <c r="F167" s="11"/>
    </row>
    <row r="168" ht="16.1" customHeight="1" spans="1:6">
      <c r="A168" s="7"/>
      <c r="B168" s="8"/>
      <c r="C168" s="9"/>
      <c r="D168" s="10"/>
      <c r="E168" s="10"/>
      <c r="F168" s="11"/>
    </row>
    <row r="169" ht="16.1" customHeight="1" spans="1:6">
      <c r="A169" s="7"/>
      <c r="B169" s="8"/>
      <c r="C169" s="9"/>
      <c r="D169" s="10"/>
      <c r="E169" s="10"/>
      <c r="F169" s="11"/>
    </row>
    <row r="170" ht="32.95" customHeight="1" spans="1:6">
      <c r="A170" s="14"/>
      <c r="B170" s="15" t="s">
        <v>80</v>
      </c>
      <c r="C170" s="17">
        <f>F135</f>
        <v>466.431</v>
      </c>
      <c r="D170" s="17"/>
      <c r="E170" s="14"/>
      <c r="F170" s="14"/>
    </row>
    <row r="171" ht="16.1" customHeight="1" spans="1:6">
      <c r="A171" s="2"/>
      <c r="B171" s="2"/>
      <c r="C171" s="2"/>
      <c r="D171" s="2"/>
      <c r="E171" s="2"/>
      <c r="F171" s="2"/>
    </row>
    <row r="172" ht="16.85" customHeight="1" spans="1:6">
      <c r="A172" s="2"/>
      <c r="B172" s="2"/>
      <c r="C172" s="2"/>
      <c r="D172" s="2"/>
      <c r="E172" s="2"/>
      <c r="F172" s="2"/>
    </row>
  </sheetData>
  <mergeCells count="32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</mergeCells>
  <pageMargins left="0.98" right="0.12" top="0.315" bottom="0.315" header="0" footer="0"/>
  <pageSetup paperSize="9" fitToWidth="0" fitToHeight="0" orientation="portrait"/>
  <headerFooter alignWithMargins="0"/>
  <rowBreaks count="3" manualBreakCount="3">
    <brk id="43" max="16383" man="1"/>
    <brk id="86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周涛</cp:lastModifiedBy>
  <dcterms:created xsi:type="dcterms:W3CDTF">2026-05-11T08:43:00Z</dcterms:created>
  <dcterms:modified xsi:type="dcterms:W3CDTF">2026-05-19T03:42:40Z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B693B30862504F22AE540C0F264EBAC6_12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