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50" activeTab="1"/>
  </bookViews>
  <sheets>
    <sheet name="封面" sheetId="1" r:id="rId1"/>
    <sheet name="目录" sheetId="2" r:id="rId2"/>
    <sheet name="表1 2021年全区财政预算收入执行表" sheetId="3" r:id="rId3"/>
    <sheet name="表2 2021年全区财政预算支出执行表" sheetId="4" r:id="rId4"/>
    <sheet name="表3 2021年区级一般公共预算收支执行表" sheetId="5" r:id="rId5"/>
    <sheet name="2021年区级一般公共预算收支执行情况说明" sheetId="6" r:id="rId6"/>
    <sheet name="表4 2021年区级一般公共预算本级支出执行表" sheetId="7" r:id="rId7"/>
    <sheet name="表5 2021年区级一般公共预算转移支付收支执行表" sheetId="8" r:id="rId8"/>
    <sheet name="表6 2021年区级一般公共预算转移支付支出执行表（分地区）" sheetId="9" r:id="rId9"/>
    <sheet name="表7 2021年区级一般公共预算转移支付支出执行表（分项目）" sheetId="10" r:id="rId10"/>
    <sheet name="表8 2021年区级政府性基金预算收支执行表" sheetId="11" r:id="rId11"/>
    <sheet name="2021年区级政府性基金预算收支执行情况说明" sheetId="12" r:id="rId12"/>
    <sheet name="表9 2021年区级政府性基金预算本级支出执行表" sheetId="13" r:id="rId13"/>
    <sheet name="表10 2021年区级政府性基金预算转移支付收支执行表" sheetId="14" r:id="rId14"/>
    <sheet name="表11 2021年区级国有资本经营预算收支执行表" sheetId="15" r:id="rId15"/>
    <sheet name="说明-国资预算（1）" sheetId="16" r:id="rId16"/>
    <sheet name="表12 2021年全区社会保险基金预算收支执行表" sheetId="17" r:id="rId17"/>
    <sheet name="2021年社会保险基金预算收支执行情况说明" sheetId="18" r:id="rId18"/>
    <sheet name="表13 2022年区级一般公共预算收支预算表" sheetId="19" r:id="rId19"/>
    <sheet name="2022年区级一般公共预算收支预算说明" sheetId="20" r:id="rId20"/>
    <sheet name="表14 2022年区级一般公共预算本级支出预算表" sheetId="21" r:id="rId21"/>
    <sheet name="表15 2022年区级一般公共预算本级支出预算表" sheetId="22" r:id="rId22"/>
    <sheet name="表16 2022年区级一般公共预算本级基本支出预算表" sheetId="23" r:id="rId23"/>
    <sheet name="表17 2022年区级一般公共预算转移支付收支预算表" sheetId="24" r:id="rId24"/>
    <sheet name="表18 2022年区级一般公共预算转移支付支出预算表（分地区）" sheetId="25" r:id="rId25"/>
    <sheet name="表19 2022年区级一般公共预算转移支付支出预算表（分项目）" sheetId="26" r:id="rId26"/>
    <sheet name="表20 2022年区级政府性基金预算收支预算表" sheetId="27" r:id="rId27"/>
    <sheet name="2022年区级政府性基金预算收支预算说明" sheetId="28" r:id="rId28"/>
    <sheet name="表21 2022年区级政府性基金预算本级支出预算表" sheetId="29" r:id="rId29"/>
    <sheet name="表22 2022年区级政府性基金预算转移支付收支预算表" sheetId="30" r:id="rId30"/>
    <sheet name="表23 2022年区级国有资本经营预算收支预算表" sheetId="31" r:id="rId31"/>
    <sheet name="2022年区级国有资本经营预算收支预算说明" sheetId="32" r:id="rId32"/>
    <sheet name="表24 2022年铜梁区社会保险基金收入预算表" sheetId="33" r:id="rId33"/>
    <sheet name="表25 2022年铜梁区社会保险基金支出预算表" sheetId="34" r:id="rId34"/>
    <sheet name="表26 2022年铜梁区社会保险基金结余预算表" sheetId="35" r:id="rId35"/>
    <sheet name="2022年社会保险基金预算收支预算说明" sheetId="36" r:id="rId36"/>
    <sheet name="表27 铜梁区2021年地方政府债务限额及余额情况表" sheetId="37" r:id="rId37"/>
    <sheet name="表28 铜梁区2021年和2022年地方政府一般债务余额情况表" sheetId="38" r:id="rId38"/>
    <sheet name="表29 铜梁区2021年和2022年地方政府专项债务余额情况表" sheetId="39" r:id="rId39"/>
    <sheet name="表30 铜梁区地方政府债券发行及还本付息情况表" sheetId="40" r:id="rId40"/>
    <sheet name="表31 铜梁区2021年地方政府债务限额提前下达情况表" sheetId="41" r:id="rId41"/>
    <sheet name="表32 铜梁区本级2022年年初新增地方政府债券资金安排表" sheetId="42" r:id="rId42"/>
  </sheets>
  <externalReferences>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s>
  <definedNames>
    <definedName name="_______xlfn.BAHTTEXT" hidden="1">#NAME?</definedName>
    <definedName name="______xlfn.BAHTTEXT" hidden="1">#NAME?</definedName>
    <definedName name="_____xlfn.BAHTTEXT" hidden="1">#NAME?</definedName>
    <definedName name="____xlfn.BAHTTEXT" hidden="1">#NAME?</definedName>
    <definedName name="___xlfn.BAHTTEXT" hidden="1">#NAME?</definedName>
    <definedName name="___xlfn.IFERROR" hidden="1">#NAME?</definedName>
    <definedName name="__xlfn.BAHTTEXT" hidden="1">#NAME?</definedName>
    <definedName name="__xlfn.IFERROR" hidden="1">#NAME?</definedName>
    <definedName name="__xlfn.SUMIFS" hidden="1">#NAME?</definedName>
    <definedName name="_xlfn.SUMIFS" hidden="1">#NAME?</definedName>
    <definedName name="fa" localSheetId="5">#REF!</definedName>
    <definedName name="fa" localSheetId="31">#REF!</definedName>
    <definedName name="fa" localSheetId="27">#REF!</definedName>
    <definedName name="fa" localSheetId="35">#REF!</definedName>
    <definedName name="fa" localSheetId="13">#REF!</definedName>
    <definedName name="fa" localSheetId="20">#REF!</definedName>
    <definedName name="fa" localSheetId="22">#REF!</definedName>
    <definedName name="fa" localSheetId="25">#REF!</definedName>
    <definedName name="fa" localSheetId="28">#REF!</definedName>
    <definedName name="fa" localSheetId="29">#REF!</definedName>
    <definedName name="fa" localSheetId="40">#REF!</definedName>
    <definedName name="fa" localSheetId="9">#REF!</definedName>
    <definedName name="fa" localSheetId="12">#REF!</definedName>
    <definedName name="fa">#REF!</definedName>
    <definedName name="FRC">'[3]Main'!$C$9</definedName>
    <definedName name="fw_04" localSheetId="40">'[11]表四'!$H$6:$I$57</definedName>
    <definedName name="fw_04">'[4]表四'!$H$6:$I$57</definedName>
    <definedName name="fw_05" localSheetId="40">'[11]表五'!$G$6:$H$239</definedName>
    <definedName name="fw_05">'[4]表五'!$G$6:$H$239</definedName>
    <definedName name="fw_06" localSheetId="40">'[11]表六'!$D$6:$E$54</definedName>
    <definedName name="fw_06">'[4]表六'!$D$6:$E$54</definedName>
    <definedName name="fw_97" localSheetId="40">'[11]表一'!$H$6:$I$1524</definedName>
    <definedName name="fw_97">'[4]表一'!$H$6:$I$1524</definedName>
    <definedName name="fw_98" localSheetId="40">'[11]表二'!$D$6:$E$224</definedName>
    <definedName name="fw_98">'[4]表二'!$D$6:$E$224</definedName>
    <definedName name="fw_99" localSheetId="40">'[11]表三'!$D$6:$E$43</definedName>
    <definedName name="fw_99">'[4]表三'!$D$6:$E$43</definedName>
    <definedName name="hostfee">'[5]Financ. Overview'!$H$12</definedName>
    <definedName name="HWSheet">1</definedName>
    <definedName name="Module.Prix_SMC">[6]!Module.Prix_SMC</definedName>
    <definedName name="pr_toolbox">'[5]Toolbox'!$A$3:$I$80</definedName>
    <definedName name="_xlnm.Print_Area" localSheetId="2" hidden="1">'表1 2021年全区财政预算收入执行表'!$A$1:$C$24</definedName>
    <definedName name="_xlnm.Print_Area" localSheetId="14" hidden="1">'表11 2021年区级国有资本经营预算收支执行表'!$A$1:$N$10</definedName>
    <definedName name="_xlnm.Print_Area" localSheetId="16" hidden="1">'表12 2021年全区社会保险基金预算收支执行表'!$A$1:$N$17</definedName>
    <definedName name="_xlnm.Print_Area" localSheetId="18" hidden="1">'表13 2022年区级一般公共预算收支预算表'!$A$1:$F$33</definedName>
    <definedName name="_xlnm.Print_Area" localSheetId="21" hidden="1">'表15 2022年区级一般公共预算本级支出预算表'!$A$1:$D$30</definedName>
    <definedName name="_xlnm.Print_Area" localSheetId="22" hidden="1">'表16 2022年区级一般公共预算本级基本支出预算表'!$D$1:$I$47</definedName>
    <definedName name="_xlnm.Print_Area" localSheetId="23" hidden="1">'表17 2022年区级一般公共预算转移支付收支预算表'!$A$1:$D$43</definedName>
    <definedName name="_xlnm.Print_Area" localSheetId="24" hidden="1">'表18 2022年区级一般公共预算转移支付支出预算表（分地区）'!$A$1:$B$29</definedName>
    <definedName name="_xlnm.Print_Area" localSheetId="25" hidden="1">'表19 2022年区级一般公共预算转移支付支出预算表（分项目）'!$A$1:$B$7</definedName>
    <definedName name="_xlnm.Print_Area" localSheetId="3" hidden="1">'表2 2021年全区财政预算支出执行表'!$A$1:$C$31</definedName>
    <definedName name="_xlnm.Print_Area" localSheetId="26" hidden="1">'表20 2022年区级政府性基金预算收支预算表'!$A$1:$D$14</definedName>
    <definedName name="_xlnm.Print_Area" localSheetId="28" hidden="1">'表21 2022年区级政府性基金预算本级支出预算表'!$A$1:$L$25</definedName>
    <definedName name="_xlnm.Print_Area" localSheetId="39" hidden="1">'表30 铜梁区地方政府债券发行及还本付息情况表'!$A$1:$D$25</definedName>
    <definedName name="_xlnm.Print_Area" localSheetId="7" hidden="1">'表5 2021年区级一般公共预算转移支付收支执行表'!$A$1:$D$57</definedName>
    <definedName name="_xlnm.Print_Area" localSheetId="8" hidden="1">'表6 2021年区级一般公共预算转移支付支出执行表（分地区）'!$A$1:$C$30</definedName>
    <definedName name="_xlnm.Print_Area" localSheetId="9" hidden="1">'表7 2021年区级一般公共预算转移支付支出执行表（分项目）'!$A$1:$C$9</definedName>
    <definedName name="_xlnm.Print_Area" localSheetId="12" hidden="1">'表9 2021年区级政府性基金预算本级支出执行表'!$A$1:$F$24</definedName>
    <definedName name="_xlnm.Print_Area" hidden="1">#N/A</definedName>
    <definedName name="_xlnm.Print_Titles" localSheetId="20">'表14 2022年区级一般公共预算本级支出预算表'!$2:$4</definedName>
    <definedName name="_xlnm.Print_Titles" localSheetId="22" hidden="1">'表16 2022年区级一般公共预算本级基本支出预算表'!$2:$4</definedName>
    <definedName name="_xlnm.Print_Titles" localSheetId="23" hidden="1">'表17 2022年区级一般公共预算转移支付收支预算表'!$1:$4</definedName>
    <definedName name="_xlnm.Print_Titles" localSheetId="24" hidden="1">'表18 2022年区级一般公共预算转移支付支出预算表（分地区）'!$2:$5</definedName>
    <definedName name="_xlnm.Print_Titles" localSheetId="25" hidden="1">'表19 2022年区级一般公共预算转移支付支出预算表（分项目）'!$2:$5</definedName>
    <definedName name="_xlnm.Print_Titles" localSheetId="26" hidden="1">'表20 2022年区级政府性基金预算收支预算表'!$1:$4</definedName>
    <definedName name="_xlnm.Print_Titles" localSheetId="28" hidden="1">'表21 2022年区级政府性基金预算本级支出预算表'!$2:$4</definedName>
    <definedName name="_xlnm.Print_Titles" localSheetId="4" hidden="1">'表3 2021年区级一般公共预算收支执行表'!$2:$4</definedName>
    <definedName name="_xlnm.Print_Titles" localSheetId="6">'表4 2021年区级一般公共预算本级支出执行表'!$2:$4</definedName>
    <definedName name="_xlnm.Print_Titles" localSheetId="7" hidden="1">'表5 2021年区级一般公共预算转移支付收支执行表'!$2:$4</definedName>
    <definedName name="_xlnm.Print_Titles" localSheetId="8" hidden="1">'表6 2021年区级一般公共预算转移支付支出执行表（分地区）'!$2:$7</definedName>
    <definedName name="_xlnm.Print_Titles" localSheetId="9" hidden="1">'表7 2021年区级一般公共预算转移支付支出执行表（分项目）'!$2:$5</definedName>
    <definedName name="_xlnm.Print_Titles" localSheetId="12" hidden="1">'表9 2021年区级政府性基金预算本级支出执行表'!$2:$4</definedName>
    <definedName name="_xlnm.Print_Titles" hidden="1">#N/A</definedName>
    <definedName name="Prix_SMC">[6]!Prix_SMC</definedName>
    <definedName name="s_c_list">'[7]Toolbox'!$A$7:$H$969</definedName>
    <definedName name="sdlfee">'[5]Financ. Overview'!$H$13</definedName>
    <definedName name="solar_ratio">'[8]POWER ASSUMPTIONS'!$H$7</definedName>
    <definedName name="ss7fee">'[5]Financ. Overview'!$H$18</definedName>
    <definedName name="subsfee">'[5]Financ. Overview'!$H$14</definedName>
    <definedName name="toolbox">'[9]Toolbox'!$C$5:$T$1578</definedName>
    <definedName name="V5.1Fee">'[5]Financ. Overview'!$H$15</definedName>
    <definedName name="地区名称" localSheetId="5">#REF!</definedName>
    <definedName name="地区名称" localSheetId="31">#REF!</definedName>
    <definedName name="地区名称" localSheetId="27">#REF!</definedName>
    <definedName name="地区名称" localSheetId="35">#REF!</definedName>
    <definedName name="地区名称" localSheetId="13">#REF!</definedName>
    <definedName name="地区名称" localSheetId="14">#REF!</definedName>
    <definedName name="地区名称" localSheetId="16">#REF!</definedName>
    <definedName name="地区名称" localSheetId="20">#REF!</definedName>
    <definedName name="地区名称" localSheetId="22">#REF!</definedName>
    <definedName name="地区名称" localSheetId="23">#REF!</definedName>
    <definedName name="地区名称" localSheetId="24">#REF!</definedName>
    <definedName name="地区名称" localSheetId="25">#REF!</definedName>
    <definedName name="地区名称" localSheetId="26">#REF!</definedName>
    <definedName name="地区名称" localSheetId="28">#REF!</definedName>
    <definedName name="地区名称" localSheetId="29">#REF!</definedName>
    <definedName name="地区名称" localSheetId="30">#REF!</definedName>
    <definedName name="地区名称" localSheetId="4">#REF!</definedName>
    <definedName name="地区名称" localSheetId="40">#REF!</definedName>
    <definedName name="地区名称" localSheetId="7">#REF!</definedName>
    <definedName name="地区名称" localSheetId="8">#REF!</definedName>
    <definedName name="地区名称" localSheetId="9">#REF!</definedName>
    <definedName name="地区名称" localSheetId="12">#REF!</definedName>
    <definedName name="地区名称">#REF!</definedName>
  </definedNames>
  <calcPr fullCalcOnLoad="1"/>
</workbook>
</file>

<file path=xl/sharedStrings.xml><?xml version="1.0" encoding="utf-8"?>
<sst xmlns="http://schemas.openxmlformats.org/spreadsheetml/2006/main" count="2173" uniqueCount="1174">
  <si>
    <t>区十八届人大一次会议
文件（四）            附件</t>
  </si>
  <si>
    <t>重庆市铜梁区</t>
  </si>
  <si>
    <t>2021年预算执行情况及2022年预算（草案）</t>
  </si>
  <si>
    <t>目     录</t>
  </si>
  <si>
    <t>项目</t>
  </si>
  <si>
    <t>页码</t>
  </si>
  <si>
    <t>第一部分：2021年执行情况</t>
  </si>
  <si>
    <t>表1：2021年全区财政预算收入执行表</t>
  </si>
  <si>
    <t>表2：2021年全区财政预算支出执行表</t>
  </si>
  <si>
    <t>表3：2021年区级一般公共预算收支执行表</t>
  </si>
  <si>
    <t>表4：2021年区级一般公共预算本级支出执行表</t>
  </si>
  <si>
    <t>表5：2021年区级一般公共预算转移支付收支执行表</t>
  </si>
  <si>
    <t>表6：2021年区级一般公共预算转移支付支出执行表（分地区）</t>
  </si>
  <si>
    <t>表7：2021年区级一般公共预算转移支付支出执行表（分项目）</t>
  </si>
  <si>
    <t>表8：2021年区级政府性基金预算收支执行表</t>
  </si>
  <si>
    <t>表9：2021年区级政府性基金预算本级支出执行表</t>
  </si>
  <si>
    <t>表10：2021年区级政府性基金预算转移支付收支执行表</t>
  </si>
  <si>
    <t>表11：2021年区级国有资本经营预算收支执行表</t>
  </si>
  <si>
    <t>表12：2021年全区社会保险基金预算收支执行表</t>
  </si>
  <si>
    <t>第二部分：2022年预算(草案)</t>
  </si>
  <si>
    <t>表13：2022年区级一般公共预算收支预算表</t>
  </si>
  <si>
    <t>表14：2022年区级一般公共预算本级支出预算表</t>
  </si>
  <si>
    <t>表15：2022年区级一般公共预算本级支出预算表（按功能分类科目的基本支出和项目支出）</t>
  </si>
  <si>
    <t>表16：2022年区级一般公共预算本级基本支出预算表（按经济分类科目）</t>
  </si>
  <si>
    <t>表17：2022年区级一般公共预算转移支付收支预算表</t>
  </si>
  <si>
    <t>表18：2022年区级一般公共预算转移支付支出预算表（分地区）</t>
  </si>
  <si>
    <t>表19：2022年区级一般公共预算转移支付支出预算表（分项目）</t>
  </si>
  <si>
    <t>表20：2022年区级政府性基金预算收支预算表</t>
  </si>
  <si>
    <t>表21：2022年区级政府性基金预算本级支出预算表</t>
  </si>
  <si>
    <t>表22：2022年区级政府性基金预算转移支付收支预算表</t>
  </si>
  <si>
    <t>表23：2022年区级国有资本经营预算收支预算表</t>
  </si>
  <si>
    <t>表24：2022年铜梁区社会保险基金收入预算表</t>
  </si>
  <si>
    <t>表25：2022年铜梁区社会保险基金支出预算表</t>
  </si>
  <si>
    <t>表26：2022年铜梁区社会保险基金结余预算表</t>
  </si>
  <si>
    <t>第三部分：债务管控情况</t>
  </si>
  <si>
    <t>表27：铜梁区2021年地方政府债务限额及余额情况表</t>
  </si>
  <si>
    <t>表28：铜梁区2021年和2022年地方政府一般债务余额情况表</t>
  </si>
  <si>
    <t>表29：铜梁区2021年和2022年地方政府专项债务余额情况表</t>
  </si>
  <si>
    <t>表30：铜梁区地方政府债券发行及还本付息情况表</t>
  </si>
  <si>
    <t>表31：铜梁区2022年地方政府债务限额提前下达情况表</t>
  </si>
  <si>
    <t>表32：铜梁区本级2022年年初新增地方政府债券资金安排表</t>
  </si>
  <si>
    <t>表1</t>
  </si>
  <si>
    <t>2021年全区财政预算收入执行表</t>
  </si>
  <si>
    <t>单位：万元</t>
  </si>
  <si>
    <t>收      入</t>
  </si>
  <si>
    <t>执行数</t>
  </si>
  <si>
    <t>增长%</t>
  </si>
  <si>
    <t>一、一般公共预算收入</t>
  </si>
  <si>
    <t xml:space="preserve">  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</si>
  <si>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</si>
  <si>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</si>
  <si>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</si>
  <si>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</si>
  <si>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</si>
  <si>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</si>
  <si>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</si>
  <si>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</si>
  <si>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</si>
  <si>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耕地占用税</t>
  </si>
  <si>
    <t xml:space="preserve">    契税</t>
  </si>
  <si>
    <t xml:space="preserve">    环境保护税</t>
  </si>
  <si>
    <t xml:space="preserve">    其他税收收入</t>
  </si>
  <si>
    <t xml:space="preserve">  非税收入</t>
  </si>
  <si>
    <t>二、政府性基金预算收入</t>
  </si>
  <si>
    <t>其中：国有土地使用权出让收入</t>
  </si>
  <si>
    <t>三、国有资本经营预算收入</t>
  </si>
  <si>
    <t>四、社会保险基金预算收入</t>
  </si>
  <si>
    <t>表2</t>
  </si>
  <si>
    <t>2021年全区财政预算支出执行表</t>
  </si>
  <si>
    <t>支出</t>
  </si>
  <si>
    <t>一、一般公共预算支出</t>
  </si>
  <si>
    <t>一般公共服务支出</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</si>
  <si>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</si>
  <si>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</si>
  <si>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</si>
  <si>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</si>
  <si>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</si>
  <si>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</si>
  <si>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</si>
  <si>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</si>
  <si>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</si>
  <si>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</si>
  <si>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</si>
  <si>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</si>
  <si>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</si>
  <si>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金融支出</t>
  </si>
  <si>
    <t>援助其它地区支出</t>
  </si>
  <si>
    <t>自然资源海洋气象等支出</t>
  </si>
  <si>
    <t>住房保障支出</t>
  </si>
  <si>
    <t>粮油物资储备支出</t>
  </si>
  <si>
    <t xml:space="preserve">    灾害防治及应急管理支出</t>
  </si>
  <si>
    <t>其他支出</t>
  </si>
  <si>
    <t>债务付息支出</t>
  </si>
  <si>
    <t>债务发行费用支出</t>
  </si>
  <si>
    <t>二、政府性基金预算支出</t>
  </si>
  <si>
    <t>三、国有资本经营预算支出</t>
  </si>
  <si>
    <t>四、社会保险基金预算支出</t>
  </si>
  <si>
    <t>表3</t>
  </si>
  <si>
    <t>表3续</t>
  </si>
  <si>
    <t>2021年区级一般公共预算收支执行表</t>
  </si>
  <si>
    <t>预算数</t>
  </si>
  <si>
    <t>调整预算数</t>
  </si>
  <si>
    <t>变动预算数</t>
  </si>
  <si>
    <t>执行数为变动预算%</t>
  </si>
  <si>
    <t>执行数比上年决算数增长%</t>
  </si>
  <si>
    <t>支      出</t>
  </si>
  <si>
    <t>调整
预算数</t>
  </si>
  <si>
    <t>变动
预算数</t>
  </si>
  <si>
    <t>收入总 计</t>
  </si>
  <si>
    <t>支出总计</t>
  </si>
  <si>
    <t>本级收入合计</t>
  </si>
  <si>
    <t>本级支出合计</t>
  </si>
  <si>
    <t>一、税收收入</t>
  </si>
  <si>
    <t>一、一般公共服务支出</t>
  </si>
  <si>
    <t>　增值税</t>
  </si>
  <si>
    <t>二、国防支出</t>
  </si>
  <si>
    <t xml:space="preserve">   企业所得税</t>
  </si>
  <si>
    <t>三、公共安全支出</t>
  </si>
  <si>
    <t xml:space="preserve">   个人所得税</t>
  </si>
  <si>
    <t>四、教育支出</t>
  </si>
  <si>
    <t xml:space="preserve">   资源税</t>
  </si>
  <si>
    <t>五、科学技术支出</t>
  </si>
  <si>
    <t xml:space="preserve">   城市维护建设税</t>
  </si>
  <si>
    <t>六、文化旅游体育与传媒支出</t>
  </si>
  <si>
    <t xml:space="preserve">   房产税</t>
  </si>
  <si>
    <t>七、社会保障和就业支出</t>
  </si>
  <si>
    <t xml:space="preserve">   印花税</t>
  </si>
  <si>
    <t>八、卫生健康支出</t>
  </si>
  <si>
    <t xml:space="preserve">   城镇土地使用税</t>
  </si>
  <si>
    <t>九、节能环保支出</t>
  </si>
  <si>
    <t xml:space="preserve">   土地增值税</t>
  </si>
  <si>
    <t>十、城乡社区支出</t>
  </si>
  <si>
    <t xml:space="preserve">   耕地占用税</t>
  </si>
  <si>
    <t>十一、农林水支出</t>
  </si>
  <si>
    <t xml:space="preserve">   契税</t>
  </si>
  <si>
    <t>十二、交通运输支出</t>
  </si>
  <si>
    <t xml:space="preserve">   环境保护税</t>
  </si>
  <si>
    <t>十三、资源勘探工业信息等支出</t>
  </si>
  <si>
    <t xml:space="preserve">   其他税收收入</t>
  </si>
  <si>
    <t>十四、商业服务业等支出</t>
  </si>
  <si>
    <t>二、非税收入</t>
  </si>
  <si>
    <t>十五、金融支出</t>
  </si>
  <si>
    <t xml:space="preserve">    专项收入</t>
  </si>
  <si>
    <t xml:space="preserve">     十六、援助其他地区支出</t>
  </si>
  <si>
    <t xml:space="preserve">    行政事业性收费收入</t>
  </si>
  <si>
    <t>十七、自然资源海洋气象等支出</t>
  </si>
  <si>
    <t xml:space="preserve">    罚没收入</t>
  </si>
  <si>
    <t>十八、住房保障支出</t>
  </si>
  <si>
    <t xml:space="preserve">    国有资源(资产)有偿使用收入</t>
  </si>
  <si>
    <t>十九、粮油物资储备支出</t>
  </si>
  <si>
    <t xml:space="preserve">    捐赠收入</t>
  </si>
  <si>
    <t>二十、灾害防治及应急管理支出</t>
  </si>
  <si>
    <t xml:space="preserve">    政府住房基金收入</t>
  </si>
  <si>
    <t>二十一、预备费</t>
  </si>
  <si>
    <t xml:space="preserve">    其他收入</t>
  </si>
  <si>
    <t>二十二、其他支出</t>
  </si>
  <si>
    <t>转移性收入合计</t>
  </si>
  <si>
    <t>二十三、债务付息支出</t>
  </si>
  <si>
    <t>一、上级补助收入</t>
  </si>
  <si>
    <t>二十四、债务发行费用支出</t>
  </si>
  <si>
    <t>二、镇上解收入</t>
  </si>
  <si>
    <t>转移性支出合计</t>
  </si>
  <si>
    <t>三、动用预算稳定调节基金</t>
  </si>
  <si>
    <t>一、上解支出</t>
  </si>
  <si>
    <t>四、调入资金</t>
  </si>
  <si>
    <t>二、补助镇级支出</t>
  </si>
  <si>
    <t xml:space="preserve">五、地方政府债务转贷收入 </t>
  </si>
  <si>
    <t>三、地方政府债务还本支出</t>
  </si>
  <si>
    <t xml:space="preserve">    地方政府债券收入(新增）</t>
  </si>
  <si>
    <t xml:space="preserve">    地方政府债券还本支出</t>
  </si>
  <si>
    <t xml:space="preserve">    地方政府债券收入(再融资）</t>
  </si>
  <si>
    <t xml:space="preserve">    地方政府其他债务还本支出</t>
  </si>
  <si>
    <t xml:space="preserve">    地方政府外债借款收入</t>
  </si>
  <si>
    <t>四、安排预算稳定调节基金</t>
  </si>
  <si>
    <t>六、上年结转</t>
  </si>
  <si>
    <t>六、结转下年</t>
  </si>
  <si>
    <t>注：1.本表直观反映2021年一般公共预算收入与支出的平衡关系，收入总计（本级收入合计+转移性收入合计）=支出总计（本级支出合计+转移性支出合计）。
        2.调整预算数是指根据预算法规定，经市人大常委会审查批准对年初预算进行调整后形成的预算数; 变动预算数是指在调整预算数的基础上，根据预算法规定，因不需地方配套的中央专项转移支付增加、上年结转资金安排使用等不属于预算调整事项但引起预算收支变动后形成的预算数，下同。</t>
  </si>
  <si>
    <t xml:space="preserve">    七、调出资金</t>
  </si>
  <si>
    <t>关于2021年区级一般公共预算收支执行情况的说明</t>
  </si>
  <si>
    <t xml:space="preserve">    一般公共预算是以对税收为主体的财政收入，安排用于保障和改善民生、推动经济社会发展、维护国家安全、维持国家机构正常运转等方面的收支预算。
    一、 2021年区级一般公共预算收入
    2021年区级一般公共预算收入年初预算为35.1亿元，调整预算为36.3亿元，变动预算为38.34亿元，执行数为38.34亿元，较上年增长16.8 %。其中，税收收入14.72亿元，较上年下降12%；非税收入23.62亿元，较上年增长46.7%。
    一般公共预算区级收入加上级补助、镇级上解、调入资金、动用预算稳定调节基金、地方政府债务转贷收入和上年结转等转移性收入53.07亿元，收入总计91.41亿元。
    二、 2021年区级一般公共预算支出
    2021年区级一般公共预算支出年初预算为63.63亿元，调整预算为73.58亿元，变动预算为70.31亿元，执行数为65.24亿元，较上年下降5.2 %。
    一般公共预算区级支出加上解支出、补助镇级、地方政府债务还本支出、安排预算稳定调节基金和结转下年等转移性支出26.17亿元，支出总计91.41亿元。</t>
  </si>
  <si>
    <t>表4</t>
  </si>
  <si>
    <t>2021年区级一般公共预算本级支出执行表</t>
  </si>
  <si>
    <t>支        出</t>
  </si>
  <si>
    <t xml:space="preserve">      一般行政管理事务</t>
  </si>
  <si>
    <t xml:space="preserve">      预算改革业务</t>
  </si>
  <si>
    <t xml:space="preserve">  一般公共服务支出</t>
  </si>
  <si>
    <t xml:space="preserve">      机关服务</t>
  </si>
  <si>
    <t xml:space="preserve">      信息化建设</t>
  </si>
  <si>
    <t xml:space="preserve">    人大事务</t>
  </si>
  <si>
    <t xml:space="preserve">      信访事务</t>
  </si>
  <si>
    <t xml:space="preserve">      事业运行</t>
  </si>
  <si>
    <t xml:space="preserve">      行政运行</t>
  </si>
  <si>
    <t xml:space="preserve">      其他财政事务支出</t>
  </si>
  <si>
    <t xml:space="preserve">      其他政府办公厅(室)及相关机构事务支出</t>
  </si>
  <si>
    <t xml:space="preserve">    税收事务</t>
  </si>
  <si>
    <t xml:space="preserve">      人大会议</t>
  </si>
  <si>
    <t xml:space="preserve">    发展与改革事务</t>
  </si>
  <si>
    <t xml:space="preserve">      人大监督</t>
  </si>
  <si>
    <t xml:space="preserve">      其他税收事务支出</t>
  </si>
  <si>
    <t xml:space="preserve">      人大代表履职能力提升</t>
  </si>
  <si>
    <t xml:space="preserve">    审计事务</t>
  </si>
  <si>
    <t xml:space="preserve">      代表工作</t>
  </si>
  <si>
    <t xml:space="preserve">      战略规划与实施</t>
  </si>
  <si>
    <t xml:space="preserve">      其他审计事务支出</t>
  </si>
  <si>
    <t xml:space="preserve">      经济体制改革研究</t>
  </si>
  <si>
    <t xml:space="preserve">    纪检监察事务</t>
  </si>
  <si>
    <t xml:space="preserve">      其他人大事务支出</t>
  </si>
  <si>
    <t xml:space="preserve">      物价管理</t>
  </si>
  <si>
    <t xml:space="preserve">    政协事务</t>
  </si>
  <si>
    <t xml:space="preserve">      巡视工作</t>
  </si>
  <si>
    <t xml:space="preserve">      其他发展与改革事务支出</t>
  </si>
  <si>
    <t xml:space="preserve">    统计信息事务</t>
  </si>
  <si>
    <t xml:space="preserve">      其他纪检监察事务支出</t>
  </si>
  <si>
    <t xml:space="preserve">      政协会议</t>
  </si>
  <si>
    <t xml:space="preserve">    商贸事务</t>
  </si>
  <si>
    <t xml:space="preserve">      委员视察</t>
  </si>
  <si>
    <t xml:space="preserve">      专项统计业务</t>
  </si>
  <si>
    <t xml:space="preserve">      参政议政</t>
  </si>
  <si>
    <t xml:space="preserve">      专项普查活动</t>
  </si>
  <si>
    <t xml:space="preserve">      招商引资</t>
  </si>
  <si>
    <t xml:space="preserve">      统计抽样调查</t>
  </si>
  <si>
    <t xml:space="preserve">      其他政协事务支出</t>
  </si>
  <si>
    <t xml:space="preserve">    财政事务</t>
  </si>
  <si>
    <t xml:space="preserve">      其他商贸事务支出</t>
  </si>
  <si>
    <t xml:space="preserve">    政府办公厅(室)及相关机构事务</t>
  </si>
  <si>
    <t xml:space="preserve">    港澳台事务</t>
  </si>
  <si>
    <t xml:space="preserve">      台湾事务</t>
  </si>
  <si>
    <t xml:space="preserve">    档案事务</t>
  </si>
  <si>
    <t xml:space="preserve">    宣传事务</t>
  </si>
  <si>
    <t xml:space="preserve">  国防支出</t>
  </si>
  <si>
    <t xml:space="preserve">    国防动员</t>
  </si>
  <si>
    <t xml:space="preserve">      档案馆</t>
  </si>
  <si>
    <t xml:space="preserve">      兵役征集</t>
  </si>
  <si>
    <t xml:space="preserve">    民主党派及工商联事务</t>
  </si>
  <si>
    <t xml:space="preserve">      宣传管理</t>
  </si>
  <si>
    <t xml:space="preserve">      人民防空</t>
  </si>
  <si>
    <t xml:space="preserve">      国防教育</t>
  </si>
  <si>
    <t xml:space="preserve">      其他宣传事务支出</t>
  </si>
  <si>
    <t xml:space="preserve">      民兵</t>
  </si>
  <si>
    <t xml:space="preserve">      其他民主党派及工商联事务支出</t>
  </si>
  <si>
    <t xml:space="preserve">    统战事务</t>
  </si>
  <si>
    <t xml:space="preserve">      其他国防动员支出</t>
  </si>
  <si>
    <t xml:space="preserve">    群众团体事务</t>
  </si>
  <si>
    <t xml:space="preserve">    其他国防支出</t>
  </si>
  <si>
    <t xml:space="preserve">      宗教事务</t>
  </si>
  <si>
    <t xml:space="preserve">      其他国防支出</t>
  </si>
  <si>
    <t xml:space="preserve">      华侨事务</t>
  </si>
  <si>
    <t xml:space="preserve">  公共安全支出</t>
  </si>
  <si>
    <t xml:space="preserve">    公安</t>
  </si>
  <si>
    <t xml:space="preserve">      其他群众团体事务支出</t>
  </si>
  <si>
    <t xml:space="preserve">      其他统战事务支出</t>
  </si>
  <si>
    <t xml:space="preserve">    党委办公厅(室)及相关机构事务</t>
  </si>
  <si>
    <t xml:space="preserve">    其他共产党事务支出</t>
  </si>
  <si>
    <t xml:space="preserve">      执法办案</t>
  </si>
  <si>
    <t xml:space="preserve">      特勤业务</t>
  </si>
  <si>
    <t xml:space="preserve">      其他党委办公厅(室)及相关机构事务支出</t>
  </si>
  <si>
    <t xml:space="preserve">      其他共产党事务支出</t>
  </si>
  <si>
    <t xml:space="preserve">      其他公安支出</t>
  </si>
  <si>
    <t xml:space="preserve">    组织事务</t>
  </si>
  <si>
    <t xml:space="preserve">    市场监督管理事务</t>
  </si>
  <si>
    <t xml:space="preserve">    司法</t>
  </si>
  <si>
    <t xml:space="preserve">      食品安全监管</t>
  </si>
  <si>
    <t xml:space="preserve">      其他市场监督管理事务</t>
  </si>
  <si>
    <t xml:space="preserve">    其他一般公共服务支出</t>
  </si>
  <si>
    <t xml:space="preserve">      普法宣传</t>
  </si>
  <si>
    <t xml:space="preserve">      其他组织事务支出</t>
  </si>
  <si>
    <t xml:space="preserve">      其他一般公共服务支出</t>
  </si>
  <si>
    <t xml:space="preserve">      社区矫正</t>
  </si>
  <si>
    <t xml:space="preserve">      法制建设</t>
  </si>
  <si>
    <t xml:space="preserve">      中等职业教育</t>
  </si>
  <si>
    <t xml:space="preserve">      其他技术研究与开发支出</t>
  </si>
  <si>
    <t xml:space="preserve">    特殊教育</t>
  </si>
  <si>
    <t xml:space="preserve">    社会科学</t>
  </si>
  <si>
    <t xml:space="preserve">      其他司法支出</t>
  </si>
  <si>
    <t xml:space="preserve">      特殊学校教育</t>
  </si>
  <si>
    <t xml:space="preserve">      社会科学研究</t>
  </si>
  <si>
    <t xml:space="preserve">    国家保密</t>
  </si>
  <si>
    <t xml:space="preserve">      其他特殊教育支出</t>
  </si>
  <si>
    <t xml:space="preserve">    科学技术普及</t>
  </si>
  <si>
    <t xml:space="preserve">    进修及培训</t>
  </si>
  <si>
    <t xml:space="preserve">      科普活动</t>
  </si>
  <si>
    <t xml:space="preserve">      保密技术</t>
  </si>
  <si>
    <t xml:space="preserve">      教师进修</t>
  </si>
  <si>
    <t xml:space="preserve">      其他科学技术普及支出</t>
  </si>
  <si>
    <t xml:space="preserve">      保密管理</t>
  </si>
  <si>
    <t xml:space="preserve">      干部教育</t>
  </si>
  <si>
    <t xml:space="preserve">    其他科学技术支出</t>
  </si>
  <si>
    <t xml:space="preserve">      其他国家保密支出</t>
  </si>
  <si>
    <t xml:space="preserve">      培训支出</t>
  </si>
  <si>
    <t xml:space="preserve">      其他科学技术支出</t>
  </si>
  <si>
    <t xml:space="preserve">    其他公共安全支出</t>
  </si>
  <si>
    <t xml:space="preserve">      其他进修及培训</t>
  </si>
  <si>
    <t xml:space="preserve">  文化旅游体育与传媒支出</t>
  </si>
  <si>
    <t xml:space="preserve">      其他公共安全支出</t>
  </si>
  <si>
    <t xml:space="preserve">    教育费附加安排的支出</t>
  </si>
  <si>
    <t xml:space="preserve">    文化和旅游</t>
  </si>
  <si>
    <t xml:space="preserve">  教育支出</t>
  </si>
  <si>
    <t xml:space="preserve">      其他教育费附加安排的支出</t>
  </si>
  <si>
    <t xml:space="preserve">    教育管理事务</t>
  </si>
  <si>
    <t xml:space="preserve">    其他教育支出</t>
  </si>
  <si>
    <t xml:space="preserve">      其他教育支出</t>
  </si>
  <si>
    <t xml:space="preserve">      图书馆</t>
  </si>
  <si>
    <t xml:space="preserve">  科学技术支出</t>
  </si>
  <si>
    <t xml:space="preserve">      文化活动</t>
  </si>
  <si>
    <t xml:space="preserve">      其他教育管理事务支出</t>
  </si>
  <si>
    <t xml:space="preserve">    科学技术管理事务</t>
  </si>
  <si>
    <t xml:space="preserve">      群众文化</t>
  </si>
  <si>
    <t xml:space="preserve">    普通教育</t>
  </si>
  <si>
    <t xml:space="preserve">      旅游宣传</t>
  </si>
  <si>
    <t xml:space="preserve">      学前教育</t>
  </si>
  <si>
    <t xml:space="preserve">      其他文化和旅游支出</t>
  </si>
  <si>
    <t xml:space="preserve">      小学教育</t>
  </si>
  <si>
    <t xml:space="preserve">      其他科学技术管理事务支出</t>
  </si>
  <si>
    <t xml:space="preserve">    文物</t>
  </si>
  <si>
    <t xml:space="preserve">      初中教育</t>
  </si>
  <si>
    <t xml:space="preserve">    应用研究</t>
  </si>
  <si>
    <t xml:space="preserve">      文物保护</t>
  </si>
  <si>
    <t xml:space="preserve">      高中教育</t>
  </si>
  <si>
    <t xml:space="preserve">      其他应用研究支出</t>
  </si>
  <si>
    <t xml:space="preserve">      博物馆</t>
  </si>
  <si>
    <t xml:space="preserve">      其他普通教育支出</t>
  </si>
  <si>
    <t xml:space="preserve">    技术研究与开发</t>
  </si>
  <si>
    <t xml:space="preserve">    体育</t>
  </si>
  <si>
    <t xml:space="preserve">    职业教育</t>
  </si>
  <si>
    <t xml:space="preserve">      科技成果转化与扩散</t>
  </si>
  <si>
    <t xml:space="preserve">      运动项目管理</t>
  </si>
  <si>
    <t xml:space="preserve">      体育训练</t>
  </si>
  <si>
    <t xml:space="preserve">      其他优抚支出</t>
  </si>
  <si>
    <t xml:space="preserve">      体育场馆</t>
  </si>
  <si>
    <t xml:space="preserve">    退役安置</t>
  </si>
  <si>
    <t xml:space="preserve">      群众体育</t>
  </si>
  <si>
    <t xml:space="preserve">      社会组织管理</t>
  </si>
  <si>
    <t xml:space="preserve">      退役士兵安置</t>
  </si>
  <si>
    <t xml:space="preserve">      其他体育支出</t>
  </si>
  <si>
    <t xml:space="preserve">      行政区划和地名管理</t>
  </si>
  <si>
    <t xml:space="preserve">      军队移交政府的离退休人员安置</t>
  </si>
  <si>
    <t xml:space="preserve">    新闻出版电影</t>
  </si>
  <si>
    <t xml:space="preserve">      基层政权建设和社区治理</t>
  </si>
  <si>
    <t xml:space="preserve">      军队移交政府离退休干部管理机构</t>
  </si>
  <si>
    <t xml:space="preserve">      其他新闻出版电影支出</t>
  </si>
  <si>
    <t xml:space="preserve">      其他民政管理事务支出</t>
  </si>
  <si>
    <t xml:space="preserve">      退役士兵管理教育</t>
  </si>
  <si>
    <t xml:space="preserve">    广播电视</t>
  </si>
  <si>
    <t xml:space="preserve">    行政事业单位养老支出</t>
  </si>
  <si>
    <t xml:space="preserve">      军队转业干部安置</t>
  </si>
  <si>
    <t xml:space="preserve">      广播电视事务</t>
  </si>
  <si>
    <t xml:space="preserve">      行政单位离退休</t>
  </si>
  <si>
    <t xml:space="preserve">      其他退役安置支出</t>
  </si>
  <si>
    <t xml:space="preserve">      其他广播电视支出</t>
  </si>
  <si>
    <t xml:space="preserve">      事业单位离退休</t>
  </si>
  <si>
    <t xml:space="preserve">    社会福利</t>
  </si>
  <si>
    <t xml:space="preserve">    其他文化旅游体育与传媒支出</t>
  </si>
  <si>
    <t xml:space="preserve">      机关事业单位基本养老保险缴费支出</t>
  </si>
  <si>
    <t xml:space="preserve">      儿童福利</t>
  </si>
  <si>
    <t xml:space="preserve">      宣传文化发展专项支出</t>
  </si>
  <si>
    <t xml:space="preserve">      机关事业单位职业年金缴费支出</t>
  </si>
  <si>
    <t xml:space="preserve">      老年福利</t>
  </si>
  <si>
    <t xml:space="preserve">      文化产业发展专项支出</t>
  </si>
  <si>
    <t xml:space="preserve">      其他行政事业单位养老支出</t>
  </si>
  <si>
    <t xml:space="preserve">      殡葬</t>
  </si>
  <si>
    <t xml:space="preserve">      其他文化旅游体育与传媒支出</t>
  </si>
  <si>
    <t xml:space="preserve">    就业补助</t>
  </si>
  <si>
    <t xml:space="preserve">      社会福利事业单位</t>
  </si>
  <si>
    <t xml:space="preserve">  社会保障和就业支出</t>
  </si>
  <si>
    <t xml:space="preserve">      就业创业服务补贴</t>
  </si>
  <si>
    <t xml:space="preserve">      养老服务</t>
  </si>
  <si>
    <t xml:space="preserve">    人力资源和社会保障管理事务</t>
  </si>
  <si>
    <t xml:space="preserve">      其他就业补助支出</t>
  </si>
  <si>
    <t xml:space="preserve">    残疾人事业</t>
  </si>
  <si>
    <t xml:space="preserve">    抚恤</t>
  </si>
  <si>
    <t xml:space="preserve">      死亡抚恤</t>
  </si>
  <si>
    <t xml:space="preserve">      就业管理事务</t>
  </si>
  <si>
    <t xml:space="preserve">      伤残抚恤</t>
  </si>
  <si>
    <t xml:space="preserve">      残疾人康复</t>
  </si>
  <si>
    <t xml:space="preserve">      社会保险经办机构</t>
  </si>
  <si>
    <t xml:space="preserve">      在乡复员、退伍军人生活补助</t>
  </si>
  <si>
    <t xml:space="preserve">      残疾人就业和扶贫</t>
  </si>
  <si>
    <t xml:space="preserve">      引进人才费用</t>
  </si>
  <si>
    <t xml:space="preserve">      优抚事业单位支出</t>
  </si>
  <si>
    <t xml:space="preserve">      残疾人生活和护理补贴</t>
  </si>
  <si>
    <t xml:space="preserve">      其他人力资源和社会保障管理事务支出</t>
  </si>
  <si>
    <t xml:space="preserve">      义务兵优待</t>
  </si>
  <si>
    <t xml:space="preserve">      其他残疾人事业支出</t>
  </si>
  <si>
    <t xml:space="preserve">    民政管理事务</t>
  </si>
  <si>
    <t xml:space="preserve">      农村籍退役士兵老年生活补助</t>
  </si>
  <si>
    <t xml:space="preserve">    红十字事业</t>
  </si>
  <si>
    <t xml:space="preserve">      其他红十字事业支出</t>
  </si>
  <si>
    <t xml:space="preserve">  卫生健康支出</t>
  </si>
  <si>
    <t xml:space="preserve">      其他公共卫生支出</t>
  </si>
  <si>
    <t xml:space="preserve">    最低生活保障</t>
  </si>
  <si>
    <t xml:space="preserve">    卫生健康管理事务</t>
  </si>
  <si>
    <t xml:space="preserve">    中医药</t>
  </si>
  <si>
    <t xml:space="preserve">      城市最低生活保障金支出</t>
  </si>
  <si>
    <t xml:space="preserve">      中医(民族医)药专项</t>
  </si>
  <si>
    <t xml:space="preserve">      农村最低生活保障金支出</t>
  </si>
  <si>
    <t xml:space="preserve">    计划生育事务</t>
  </si>
  <si>
    <t xml:space="preserve">    临时救助</t>
  </si>
  <si>
    <t xml:space="preserve">      其他卫生健康管理事务支出</t>
  </si>
  <si>
    <t xml:space="preserve">      计划生育服务</t>
  </si>
  <si>
    <t xml:space="preserve">      临时救助支出</t>
  </si>
  <si>
    <t xml:space="preserve">    公立医院</t>
  </si>
  <si>
    <t xml:space="preserve">      其他计划生育事务支出</t>
  </si>
  <si>
    <t xml:space="preserve">      流浪乞讨人员救助支出</t>
  </si>
  <si>
    <t xml:space="preserve">      综合医院</t>
  </si>
  <si>
    <t xml:space="preserve">    行政事业单位医疗</t>
  </si>
  <si>
    <t xml:space="preserve">    特困人员救助供养</t>
  </si>
  <si>
    <t xml:space="preserve">      中医(民族)医院</t>
  </si>
  <si>
    <t xml:space="preserve">      行政单位医疗</t>
  </si>
  <si>
    <t xml:space="preserve">      城市特困人员救助供养支出</t>
  </si>
  <si>
    <t xml:space="preserve">      妇幼保健医院</t>
  </si>
  <si>
    <t xml:space="preserve">      事业单位医疗</t>
  </si>
  <si>
    <t xml:space="preserve">      农村特困人员救助供养支出</t>
  </si>
  <si>
    <t xml:space="preserve">    基层医疗卫生机构</t>
  </si>
  <si>
    <t xml:space="preserve">      公务员医疗补助</t>
  </si>
  <si>
    <t xml:space="preserve">    其他生活救助</t>
  </si>
  <si>
    <t xml:space="preserve">      城市社区卫生机构</t>
  </si>
  <si>
    <t xml:space="preserve">      其他行政事业单位医疗支出</t>
  </si>
  <si>
    <t xml:space="preserve">      其他城市生活救助</t>
  </si>
  <si>
    <t xml:space="preserve">      乡镇卫生院</t>
  </si>
  <si>
    <t xml:space="preserve">    财政对基本医疗保险基金的补助</t>
  </si>
  <si>
    <t xml:space="preserve">      其他农村生活救助</t>
  </si>
  <si>
    <t xml:space="preserve">      其他基层医疗卫生机构支出</t>
  </si>
  <si>
    <t xml:space="preserve">      财政对城乡居民基本医疗保险基金的补助</t>
  </si>
  <si>
    <t xml:space="preserve">    退役军人管理事务</t>
  </si>
  <si>
    <t xml:space="preserve">    公共卫生</t>
  </si>
  <si>
    <t xml:space="preserve">    医疗救助</t>
  </si>
  <si>
    <t xml:space="preserve">      疾病预防控制机构</t>
  </si>
  <si>
    <t xml:space="preserve">      城乡医疗救助</t>
  </si>
  <si>
    <t xml:space="preserve">      拥军优属</t>
  </si>
  <si>
    <t xml:space="preserve">      卫生监督机构</t>
  </si>
  <si>
    <t xml:space="preserve">      其他医疗救助支出</t>
  </si>
  <si>
    <t xml:space="preserve">      妇幼保健机构</t>
  </si>
  <si>
    <t xml:space="preserve">    优抚对象医疗</t>
  </si>
  <si>
    <t xml:space="preserve">      其他退役军人事务管理支出</t>
  </si>
  <si>
    <t xml:space="preserve">      精神卫生机构</t>
  </si>
  <si>
    <t xml:space="preserve">      优抚对象医疗补助</t>
  </si>
  <si>
    <t xml:space="preserve">    财政代缴社会保险费支出</t>
  </si>
  <si>
    <t xml:space="preserve">      其他专业公共卫生机构</t>
  </si>
  <si>
    <t xml:space="preserve">      其他优抚对象医疗支出</t>
  </si>
  <si>
    <t xml:space="preserve">      财政代缴城乡居民基本养老保险费支出</t>
  </si>
  <si>
    <t xml:space="preserve">      基本公共卫生服务</t>
  </si>
  <si>
    <t xml:space="preserve">    医疗保障管理事务</t>
  </si>
  <si>
    <t xml:space="preserve">    其他社会保障和就业支出</t>
  </si>
  <si>
    <t xml:space="preserve">      重大公共卫生服务</t>
  </si>
  <si>
    <t xml:space="preserve">      其他社会保障和就业支出</t>
  </si>
  <si>
    <t xml:space="preserve">      突发公共卫生事件应急处理</t>
  </si>
  <si>
    <t xml:space="preserve">      土壤</t>
  </si>
  <si>
    <t xml:space="preserve">      城乡社区规划与管理</t>
  </si>
  <si>
    <t xml:space="preserve">      医疗保障政策管理</t>
  </si>
  <si>
    <t xml:space="preserve">      其他污染防治支出</t>
  </si>
  <si>
    <t xml:space="preserve">    城乡社区公共设施</t>
  </si>
  <si>
    <t xml:space="preserve">      医疗保障经办事务</t>
  </si>
  <si>
    <t xml:space="preserve">    自然生态保护</t>
  </si>
  <si>
    <t xml:space="preserve">      其他城乡社区公共设施支出</t>
  </si>
  <si>
    <t xml:space="preserve">      农村环境保护</t>
  </si>
  <si>
    <t xml:space="preserve">    城乡社区环境卫生</t>
  </si>
  <si>
    <t xml:space="preserve">      其他医疗保障管理事务支出</t>
  </si>
  <si>
    <t xml:space="preserve">    退耕还林还草</t>
  </si>
  <si>
    <t xml:space="preserve">      城乡社区环境卫生</t>
  </si>
  <si>
    <t xml:space="preserve">    老龄卫生健康事务</t>
  </si>
  <si>
    <t xml:space="preserve">      退耕现金</t>
  </si>
  <si>
    <t xml:space="preserve">    其他城乡社区支出</t>
  </si>
  <si>
    <t xml:space="preserve">      老龄卫生健康事务</t>
  </si>
  <si>
    <t xml:space="preserve">      其他退耕还林还草支出</t>
  </si>
  <si>
    <t xml:space="preserve">      其他城乡社区支出</t>
  </si>
  <si>
    <t xml:space="preserve">    其他卫生健康支出</t>
  </si>
  <si>
    <t xml:space="preserve">    能源节约利用</t>
  </si>
  <si>
    <t xml:space="preserve">  农林水支出</t>
  </si>
  <si>
    <t xml:space="preserve">      其他卫生健康支出</t>
  </si>
  <si>
    <t xml:space="preserve">      能源节约利用</t>
  </si>
  <si>
    <t xml:space="preserve">    农业农村</t>
  </si>
  <si>
    <t xml:space="preserve">  节能环保支出</t>
  </si>
  <si>
    <t xml:space="preserve">    污染减排</t>
  </si>
  <si>
    <t xml:space="preserve">    环境保护管理事务</t>
  </si>
  <si>
    <t xml:space="preserve">      减排专项支出</t>
  </si>
  <si>
    <t xml:space="preserve">    其他节能环保支出</t>
  </si>
  <si>
    <t xml:space="preserve">      其他节能环保支出</t>
  </si>
  <si>
    <t xml:space="preserve">      科技转化与推广服务</t>
  </si>
  <si>
    <t xml:space="preserve">      生态环境保护宣传</t>
  </si>
  <si>
    <t xml:space="preserve">  城乡社区支出</t>
  </si>
  <si>
    <t xml:space="preserve">      病虫害控制</t>
  </si>
  <si>
    <t xml:space="preserve">      其他环境保护管理事务支出</t>
  </si>
  <si>
    <t xml:space="preserve">    城乡社区管理事务</t>
  </si>
  <si>
    <t xml:space="preserve">      农产品质量安全</t>
  </si>
  <si>
    <t xml:space="preserve">    环境监测与监察</t>
  </si>
  <si>
    <t xml:space="preserve">      稳定农民收入补贴</t>
  </si>
  <si>
    <t xml:space="preserve">      建设项目环评审查与监督</t>
  </si>
  <si>
    <t xml:space="preserve">      农业生产发展</t>
  </si>
  <si>
    <t xml:space="preserve">      其他环境监测与监察支出</t>
  </si>
  <si>
    <t xml:space="preserve">      城管执法</t>
  </si>
  <si>
    <t xml:space="preserve">      农村合作经济</t>
  </si>
  <si>
    <t xml:space="preserve">    污染防治</t>
  </si>
  <si>
    <t xml:space="preserve">      工程建设管理</t>
  </si>
  <si>
    <t xml:space="preserve">      农村社会事业</t>
  </si>
  <si>
    <t xml:space="preserve">      大气</t>
  </si>
  <si>
    <t xml:space="preserve">      住宅建设与房地产市场监管</t>
  </si>
  <si>
    <t xml:space="preserve">      农业资源保护修复与利用</t>
  </si>
  <si>
    <t xml:space="preserve">      水体</t>
  </si>
  <si>
    <t xml:space="preserve">      其他城乡社区管理事务支出</t>
  </si>
  <si>
    <t xml:space="preserve">      农村道路建设</t>
  </si>
  <si>
    <t xml:space="preserve">      固体废弃物与化学品</t>
  </si>
  <si>
    <t xml:space="preserve">    城乡社区规划与管理</t>
  </si>
  <si>
    <t xml:space="preserve">      对高校毕业生到基层任职补助</t>
  </si>
  <si>
    <t xml:space="preserve">      农田建设</t>
  </si>
  <si>
    <t xml:space="preserve">      生产发展</t>
  </si>
  <si>
    <t xml:space="preserve">      海事管理</t>
  </si>
  <si>
    <t xml:space="preserve">      其他农业农村支出</t>
  </si>
  <si>
    <t xml:space="preserve">      其他扶贫支出</t>
  </si>
  <si>
    <t xml:space="preserve">      水路运输管理支出</t>
  </si>
  <si>
    <t xml:space="preserve">    林业和草原</t>
  </si>
  <si>
    <t xml:space="preserve">    农村综合改革</t>
  </si>
  <si>
    <t xml:space="preserve">      其他公路水路运输支出</t>
  </si>
  <si>
    <t xml:space="preserve">      对村级公益事业建设的补助</t>
  </si>
  <si>
    <t xml:space="preserve">    车辆购置税支出</t>
  </si>
  <si>
    <t xml:space="preserve">      事业机构</t>
  </si>
  <si>
    <t xml:space="preserve">      对村民委员会和村党支部的补助</t>
  </si>
  <si>
    <t xml:space="preserve">      车辆购置税用于公路等基础设施建设支出</t>
  </si>
  <si>
    <t xml:space="preserve">      森林资源培育</t>
  </si>
  <si>
    <t xml:space="preserve">      对村集体经济组织的补助</t>
  </si>
  <si>
    <t xml:space="preserve">    其他交通运输支出</t>
  </si>
  <si>
    <t xml:space="preserve">      森林资源管理</t>
  </si>
  <si>
    <t xml:space="preserve">    普惠金融发展支出</t>
  </si>
  <si>
    <t xml:space="preserve">      公共交通运营补助</t>
  </si>
  <si>
    <t xml:space="preserve">      森林生态效益补偿</t>
  </si>
  <si>
    <t xml:space="preserve">      支持农村金融机构</t>
  </si>
  <si>
    <t xml:space="preserve">      其他交通运输支出</t>
  </si>
  <si>
    <t xml:space="preserve">      林区公共支出</t>
  </si>
  <si>
    <t xml:space="preserve">      农业保险保费补贴</t>
  </si>
  <si>
    <t xml:space="preserve">  资源勘探工业信息等支出</t>
  </si>
  <si>
    <t xml:space="preserve">      林业草原防灾减灾</t>
  </si>
  <si>
    <t xml:space="preserve">      创业担保贷款贴息</t>
  </si>
  <si>
    <t xml:space="preserve">    资源勘探开发</t>
  </si>
  <si>
    <t xml:space="preserve">      其他林业和草原支出</t>
  </si>
  <si>
    <t xml:space="preserve">    其他农林水支出</t>
  </si>
  <si>
    <t xml:space="preserve">    水利</t>
  </si>
  <si>
    <t xml:space="preserve">      其他农林水支出</t>
  </si>
  <si>
    <t xml:space="preserve">    制造业</t>
  </si>
  <si>
    <t xml:space="preserve">  交通运输支出</t>
  </si>
  <si>
    <t xml:space="preserve">      水利工程建设</t>
  </si>
  <si>
    <t xml:space="preserve">    公路水路运输</t>
  </si>
  <si>
    <t xml:space="preserve">      其他制造业支出</t>
  </si>
  <si>
    <t xml:space="preserve">      水利工程运行与维护</t>
  </si>
  <si>
    <t xml:space="preserve">    工业和信息产业监管</t>
  </si>
  <si>
    <t xml:space="preserve">      水土保持</t>
  </si>
  <si>
    <t xml:space="preserve">      水质监测</t>
  </si>
  <si>
    <t xml:space="preserve">      公路建设</t>
  </si>
  <si>
    <t xml:space="preserve">      农村水利</t>
  </si>
  <si>
    <t xml:space="preserve">      公路养护</t>
  </si>
  <si>
    <t xml:space="preserve">      其他工业和信息产业监管支出</t>
  </si>
  <si>
    <t xml:space="preserve">      农村人畜饮水</t>
  </si>
  <si>
    <t xml:space="preserve">      公路和运输安全</t>
  </si>
  <si>
    <t xml:space="preserve">  商业服务业等支出</t>
  </si>
  <si>
    <t xml:space="preserve">      其他水利支出</t>
  </si>
  <si>
    <t xml:space="preserve">      公路运输管理</t>
  </si>
  <si>
    <t xml:space="preserve">    商业流通事务</t>
  </si>
  <si>
    <t xml:space="preserve">    扶贫</t>
  </si>
  <si>
    <t xml:space="preserve">      航道维护</t>
  </si>
  <si>
    <t xml:space="preserve">      农村基础设施建设</t>
  </si>
  <si>
    <t xml:space="preserve">      救助打捞</t>
  </si>
  <si>
    <t xml:space="preserve">      其他商业流通事务支出</t>
  </si>
  <si>
    <t xml:space="preserve">    涉外发展服务支出</t>
  </si>
  <si>
    <t xml:space="preserve">  住房保障支出</t>
  </si>
  <si>
    <t xml:space="preserve">      其他森林消防事务支出</t>
  </si>
  <si>
    <t xml:space="preserve">      其他涉外发展服务支出</t>
  </si>
  <si>
    <t xml:space="preserve">    保障性安居工程支出</t>
  </si>
  <si>
    <t xml:space="preserve">    自然灾害防治</t>
  </si>
  <si>
    <t xml:space="preserve">    其他商业服务业等支出</t>
  </si>
  <si>
    <t xml:space="preserve">      廉租住房</t>
  </si>
  <si>
    <t xml:space="preserve">      地质灾害防治</t>
  </si>
  <si>
    <t xml:space="preserve">      其他商业服务业等支出</t>
  </si>
  <si>
    <t xml:space="preserve">      棚户区改造</t>
  </si>
  <si>
    <t xml:space="preserve">      森林草原防灾减灾</t>
  </si>
  <si>
    <t xml:space="preserve">  金融支出</t>
  </si>
  <si>
    <t xml:space="preserve">      公共租赁住房</t>
  </si>
  <si>
    <t xml:space="preserve">      其他自然灾害防治支出</t>
  </si>
  <si>
    <t xml:space="preserve">    其他金融支出</t>
  </si>
  <si>
    <t xml:space="preserve">      保障性住房租金补贴</t>
  </si>
  <si>
    <t xml:space="preserve">    自然灾害救灾及恢复重建支出</t>
  </si>
  <si>
    <t xml:space="preserve">      其他金融支出</t>
  </si>
  <si>
    <t xml:space="preserve">      老旧小区改造</t>
  </si>
  <si>
    <t xml:space="preserve">      自然灾害救灾补助</t>
  </si>
  <si>
    <t xml:space="preserve">  援助其他地区支出</t>
  </si>
  <si>
    <t xml:space="preserve">    住房改革支出</t>
  </si>
  <si>
    <t xml:space="preserve">      自然灾害灾后重建补助</t>
  </si>
  <si>
    <t xml:space="preserve">    其他支出</t>
  </si>
  <si>
    <t xml:space="preserve">      住房公积金</t>
  </si>
  <si>
    <t xml:space="preserve">      其他自然灾害救灾及恢复重建支出</t>
  </si>
  <si>
    <t xml:space="preserve">  自然资源海洋气象等支出</t>
  </si>
  <si>
    <t xml:space="preserve">  灾害防治及应急管理支出</t>
  </si>
  <si>
    <t xml:space="preserve">    其他灾害防治及应急管理支出</t>
  </si>
  <si>
    <t xml:space="preserve">    自然资源事务</t>
  </si>
  <si>
    <t xml:space="preserve">    应急管理事务</t>
  </si>
  <si>
    <t xml:space="preserve">      其他灾害防治及应急管理支出</t>
  </si>
  <si>
    <t xml:space="preserve">      自然资源规划及管理</t>
  </si>
  <si>
    <t xml:space="preserve">  债务付息支出</t>
  </si>
  <si>
    <t xml:space="preserve">      自然资源利用与保护</t>
  </si>
  <si>
    <t xml:space="preserve">      灾害风险防治</t>
  </si>
  <si>
    <t xml:space="preserve">    地方政府一般债务付息支出</t>
  </si>
  <si>
    <t xml:space="preserve">      自然资源社会公益服务</t>
  </si>
  <si>
    <t xml:space="preserve">      安全监管</t>
  </si>
  <si>
    <t xml:space="preserve">      地方政府一般债券付息支出</t>
  </si>
  <si>
    <t xml:space="preserve">      自然资源行业业务管理</t>
  </si>
  <si>
    <t xml:space="preserve">      应急救援</t>
  </si>
  <si>
    <t xml:space="preserve">  债务发行费用支出</t>
  </si>
  <si>
    <t xml:space="preserve">      地质矿产资源与环境调查</t>
  </si>
  <si>
    <t xml:space="preserve">    地方政府一般债务发行费用支出</t>
  </si>
  <si>
    <t xml:space="preserve">      地质勘查与矿产资源管理</t>
  </si>
  <si>
    <t xml:space="preserve">      其他应急管理支出</t>
  </si>
  <si>
    <t xml:space="preserve">      其他自然资源事务支出</t>
  </si>
  <si>
    <t xml:space="preserve">    消防事务</t>
  </si>
  <si>
    <t xml:space="preserve">    气象事务</t>
  </si>
  <si>
    <t xml:space="preserve">      消防应急救援</t>
  </si>
  <si>
    <t xml:space="preserve">      气象事业机构</t>
  </si>
  <si>
    <t xml:space="preserve">      其他消防事务支出</t>
  </si>
  <si>
    <t xml:space="preserve">      其他气象事务支出</t>
  </si>
  <si>
    <t xml:space="preserve">    森林消防事务</t>
  </si>
  <si>
    <t>表5</t>
  </si>
  <si>
    <t>2021年区级一般公共预算转移支付收支执行表</t>
  </si>
  <si>
    <t>收        入</t>
  </si>
  <si>
    <t>上级补助收入</t>
  </si>
  <si>
    <t>上解支出</t>
  </si>
  <si>
    <t>一、一般性转移支付收入</t>
  </si>
  <si>
    <t>补助镇级支出</t>
  </si>
  <si>
    <t xml:space="preserve">       增值税和消费税税收返还 </t>
  </si>
  <si>
    <t>一、一般性转移支付支出</t>
  </si>
  <si>
    <t xml:space="preserve">       所得税基数返还</t>
  </si>
  <si>
    <t xml:space="preserve">       其他一般性转移支付</t>
  </si>
  <si>
    <t xml:space="preserve">       成品油税费改革税收返还</t>
  </si>
  <si>
    <t xml:space="preserve">       营改增基数返还</t>
  </si>
  <si>
    <t xml:space="preserve">       均衡性转移支付 </t>
  </si>
  <si>
    <t xml:space="preserve">       革命老区转移支付</t>
  </si>
  <si>
    <t xml:space="preserve">       民族地区转移支付</t>
  </si>
  <si>
    <t xml:space="preserve">       贫困地区转移支付</t>
  </si>
  <si>
    <t xml:space="preserve">       县级基本财力保障机制奖补资金 </t>
  </si>
  <si>
    <t xml:space="preserve">       结算补助 </t>
  </si>
  <si>
    <t xml:space="preserve">       体制补助</t>
  </si>
  <si>
    <t xml:space="preserve">       资源枯竭型城市转移支付补助 </t>
  </si>
  <si>
    <t xml:space="preserve">       成品油税费改革转移支付补助</t>
  </si>
  <si>
    <t xml:space="preserve">       农村综合改革转移支付</t>
  </si>
  <si>
    <t xml:space="preserve">       产粮（油）大县奖励资金 </t>
  </si>
  <si>
    <t xml:space="preserve">       重点生态功能区转移支付 </t>
  </si>
  <si>
    <t xml:space="preserve">       固定数额补助 </t>
  </si>
  <si>
    <t xml:space="preserve">       共同财政事权转移支付</t>
  </si>
  <si>
    <t xml:space="preserve">           公共安全共同财政事权转移支付</t>
  </si>
  <si>
    <t xml:space="preserve">           教育共同财政事权转移支付</t>
  </si>
  <si>
    <t xml:space="preserve">           文化旅游体育与传媒共同财政事权转移支付支出</t>
  </si>
  <si>
    <t xml:space="preserve">           社会保障和就业共同财政事权转移支付支出</t>
  </si>
  <si>
    <t xml:space="preserve">           医疗卫生共同财政事权转移支付支出</t>
  </si>
  <si>
    <t xml:space="preserve">           节能环保共同财政事权转移支付支出</t>
  </si>
  <si>
    <t xml:space="preserve">           林水共同财政事权转移支付支出</t>
  </si>
  <si>
    <t xml:space="preserve">           房保障共同财政事权转移支付支出</t>
  </si>
  <si>
    <t>二、专项转移支付收入</t>
  </si>
  <si>
    <t>二、专项转移支付支出</t>
  </si>
  <si>
    <t xml:space="preserve">       一般公共服务</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</si>
  <si>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</si>
  <si>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</si>
  <si>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</si>
  <si>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</si>
  <si>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</si>
  <si>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</si>
  <si>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</si>
  <si>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</si>
  <si>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</si>
  <si>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</si>
  <si>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</si>
  <si>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</si>
  <si>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</si>
  <si>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金融支出</t>
  </si>
  <si>
    <t xml:space="preserve">       自然资源海洋气象等</t>
  </si>
  <si>
    <t xml:space="preserve">       住房保障</t>
  </si>
  <si>
    <t xml:space="preserve">       灾害防治及应急管理</t>
  </si>
  <si>
    <t xml:space="preserve">       其他 </t>
  </si>
  <si>
    <t>表6</t>
  </si>
  <si>
    <t xml:space="preserve">2021年区级一般公共预算转移支付支出执行表 </t>
  </si>
  <si>
    <t>（分地区）</t>
  </si>
  <si>
    <t>镇名称</t>
  </si>
  <si>
    <t>补助镇级支出合计</t>
  </si>
  <si>
    <t>土桥镇</t>
  </si>
  <si>
    <t>二坪镇</t>
  </si>
  <si>
    <t>水口镇</t>
  </si>
  <si>
    <t>安居镇</t>
  </si>
  <si>
    <t>白羊镇</t>
  </si>
  <si>
    <t>平滩镇</t>
  </si>
  <si>
    <t>双山镇</t>
  </si>
  <si>
    <t>小林镇</t>
  </si>
  <si>
    <t>虎峰镇</t>
  </si>
  <si>
    <t>石鱼镇</t>
  </si>
  <si>
    <t>福果镇</t>
  </si>
  <si>
    <t>少云镇</t>
  </si>
  <si>
    <t>高楼镇</t>
  </si>
  <si>
    <t>维新镇</t>
  </si>
  <si>
    <t>大庙镇</t>
  </si>
  <si>
    <t>围龙镇</t>
  </si>
  <si>
    <t>华兴镇</t>
  </si>
  <si>
    <t>庆隆镇</t>
  </si>
  <si>
    <t>永嘉镇</t>
  </si>
  <si>
    <t>西河镇</t>
  </si>
  <si>
    <t>安溪镇</t>
  </si>
  <si>
    <t>侣俸镇</t>
  </si>
  <si>
    <t>太平镇</t>
  </si>
  <si>
    <t>未落实到镇</t>
  </si>
  <si>
    <t>表7</t>
  </si>
  <si>
    <t>（分项目）</t>
  </si>
  <si>
    <t>项             目</t>
  </si>
  <si>
    <t>支         出</t>
  </si>
  <si>
    <t xml:space="preserve">      一般性转移支付补助</t>
  </si>
  <si>
    <t xml:space="preserve">   专项转移支付补助</t>
  </si>
  <si>
    <t>表8</t>
  </si>
  <si>
    <t>表8续</t>
  </si>
  <si>
    <t>2021年区级政府性基金预算收支执行表</t>
  </si>
  <si>
    <t xml:space="preserve"> </t>
  </si>
  <si>
    <t>总  计</t>
  </si>
  <si>
    <t>一、国有土地收益基金收入</t>
  </si>
  <si>
    <t>一、文化旅游体育与传媒支出</t>
  </si>
  <si>
    <t>二、农业土地开发资金收入</t>
  </si>
  <si>
    <t>二、社会保障和就业支出</t>
  </si>
  <si>
    <t>三、国有土地使用权出让收入</t>
  </si>
  <si>
    <t>三、城乡社区支出</t>
  </si>
  <si>
    <t>四、污水处理费收入</t>
  </si>
  <si>
    <t>四、农林水支出</t>
  </si>
  <si>
    <t>五、城市基础设施配套费收入</t>
  </si>
  <si>
    <t>五、  交通运输支出</t>
  </si>
  <si>
    <t>六、其他支出</t>
  </si>
  <si>
    <t>七、债务付息支出</t>
  </si>
  <si>
    <t xml:space="preserve">二、地方政府债务转贷收入 </t>
  </si>
  <si>
    <t>八、债务发行费用支出</t>
  </si>
  <si>
    <t xml:space="preserve">    地方政府债券收入（新增）</t>
  </si>
  <si>
    <t xml:space="preserve">    地方政府债券收入（再融资）</t>
  </si>
  <si>
    <t>三、上年结转</t>
  </si>
  <si>
    <t>三、调出资金</t>
  </si>
  <si>
    <t>注：1.本表直观反映2021年政府性基金预算收入与支出的平衡关系。
        2.收入总计（本级收入合计+转移性收入合计）=支出总计（本级支出合计+转移性支出合计）。</t>
  </si>
  <si>
    <t>四、地方政府债务还本支出</t>
  </si>
  <si>
    <t>五、结转下年</t>
  </si>
  <si>
    <t>关于2021年区级政府性基金预算收支执行情况的说明</t>
  </si>
  <si>
    <t xml:space="preserve">    政府性基金预算是对依照法律、行政法规的规定在一定期限内向特定对象征收、收取或者以其他方式筹集的资金，专项用于特定公共事业发展的收支预算。
    一、2021年区级政府性基金预算收入
    2021年区级政府性基金预算收入年初预算为55亿元，调整预算为74.2亿元，变动预算为74.2亿元，执行数为74.2亿元，较上年增长17%，其中，国有土地使用权出让收入69.63亿元，较上年增长14.6%。
    政府性基金预算区级收入加上级补助收入、地方政府债务转贷收入、上年结转和转移性收入14.07亿元，收入总计88.27亿元。
    二、2021年区级政府性基金预算支出
    2021年区级政府性基金预算支出年初预算为36.08亿元，调整预算为65.28亿元，变动预算为65.86亿元，执行数为60.33亿元，较上年下降4.4%。
    政府性基金预算区级支出加上解支出、补助下级、地方政府债务还本支出和结转下年等转移性支出27.94亿元，支出总计88.27亿元。</t>
  </si>
  <si>
    <t>表9</t>
  </si>
  <si>
    <t>2021年区级政府性基金预算本级支出执行表</t>
  </si>
  <si>
    <t xml:space="preserve">      解决移民遗留问题</t>
  </si>
  <si>
    <t xml:space="preserve">      棚户区改造专项债券付息支出</t>
  </si>
  <si>
    <t xml:space="preserve">      其他三峡水库库区基金支出</t>
  </si>
  <si>
    <t xml:space="preserve">      其他地方自行试点项目收益专项债券付息支出</t>
  </si>
  <si>
    <t xml:space="preserve">    大中型水库移民后期扶持基金支出</t>
  </si>
  <si>
    <t xml:space="preserve">    国家重大水利工程建设基金安排的支出</t>
  </si>
  <si>
    <t xml:space="preserve">      移民补助</t>
  </si>
  <si>
    <t xml:space="preserve">      三峡后续工作</t>
  </si>
  <si>
    <t xml:space="preserve">    地方政府专项债务发行费用支出</t>
  </si>
  <si>
    <t xml:space="preserve">      国有土地使用权出让金债务发行费用支出</t>
  </si>
  <si>
    <t xml:space="preserve">    国有土地使用权出让收入安排的支出</t>
  </si>
  <si>
    <t xml:space="preserve">    港口建设费安排的支出</t>
  </si>
  <si>
    <t xml:space="preserve">      征地和拆迁补偿支出</t>
  </si>
  <si>
    <t xml:space="preserve">      航道建设和维护</t>
  </si>
  <si>
    <t xml:space="preserve">      土地开发支出</t>
  </si>
  <si>
    <t xml:space="preserve">  其他支出</t>
  </si>
  <si>
    <t xml:space="preserve">      城市建设支出</t>
  </si>
  <si>
    <t xml:space="preserve">    其他政府性基金及对应专项债务收入安排的支出</t>
  </si>
  <si>
    <t xml:space="preserve">      农村基础设施建设支出</t>
  </si>
  <si>
    <t xml:space="preserve">      其他地方自行试点项目收益专项债券收入安排的支出</t>
  </si>
  <si>
    <t xml:space="preserve">      补助被征地农民支出</t>
  </si>
  <si>
    <t xml:space="preserve">    彩票公益金安排的支出</t>
  </si>
  <si>
    <t xml:space="preserve">      土地出让业务支出</t>
  </si>
  <si>
    <t xml:space="preserve">      用于社会福利的彩票公益金支出</t>
  </si>
  <si>
    <t xml:space="preserve">      其他国有土地使用权出让收入安排的支出</t>
  </si>
  <si>
    <t xml:space="preserve">      用于体育事业的彩票公益金支出</t>
  </si>
  <si>
    <t xml:space="preserve">    农业土地开发资金安排的支出</t>
  </si>
  <si>
    <t xml:space="preserve">      用于残疾人事业的彩票公益金支出</t>
  </si>
  <si>
    <t xml:space="preserve">    城市基础设施配套费安排的支出</t>
  </si>
  <si>
    <t xml:space="preserve">      用于城乡医疗救助的彩票公益金支出</t>
  </si>
  <si>
    <t xml:space="preserve">      其他城市基础设施配套费安排的支出</t>
  </si>
  <si>
    <t xml:space="preserve">      用于其他社会公益事业的彩票公益金支出</t>
  </si>
  <si>
    <t xml:space="preserve">    污水处理费安排的支出</t>
  </si>
  <si>
    <t xml:space="preserve">      污水处理设施建设和运营</t>
  </si>
  <si>
    <t xml:space="preserve">    地方政府专项债务付息支出</t>
  </si>
  <si>
    <t xml:space="preserve">      国有土地使用权出让金债务付息支出</t>
  </si>
  <si>
    <t xml:space="preserve">    三峡水库库区基金支出</t>
  </si>
  <si>
    <t xml:space="preserve">      土地储备专项债券付息支出</t>
  </si>
  <si>
    <t>表10</t>
  </si>
  <si>
    <t xml:space="preserve">2021年区级政府性基金预算转移支付收支执行表 </t>
  </si>
  <si>
    <t>收       入</t>
  </si>
  <si>
    <t>合计</t>
  </si>
  <si>
    <t xml:space="preserve">     一、社会保障和就业</t>
  </si>
  <si>
    <t>一、国有土地使用权出让收入安排的支出</t>
  </si>
  <si>
    <t xml:space="preserve">     二、农林水</t>
  </si>
  <si>
    <t>二、彩票公益金及对应专项债务收入安排的支出</t>
  </si>
  <si>
    <t xml:space="preserve">     三、城乡社区</t>
  </si>
  <si>
    <t xml:space="preserve">     四、其他收入</t>
  </si>
  <si>
    <t>表11</t>
  </si>
  <si>
    <t>2021年区级国有资本经营预算收支执行表</t>
  </si>
  <si>
    <t>执行数
为变动
预算%</t>
  </si>
  <si>
    <t>执行数比
上年决算
数增长%</t>
  </si>
  <si>
    <t>支       出</t>
  </si>
  <si>
    <t>解决历史遗留问题及改革成本支出</t>
  </si>
  <si>
    <t xml:space="preserve">      其他解决历史遗留问题及改革成本支出</t>
  </si>
  <si>
    <t xml:space="preserve">  上级补助收入</t>
  </si>
  <si>
    <t xml:space="preserve">    调出资金</t>
  </si>
  <si>
    <t>关于2021年区级国有资本经营预算收支执行情况的说明</t>
  </si>
  <si>
    <t xml:space="preserve">        国有资本经营预算是对国有资本收益作出支出安排的收支预算。
        2021年区级国有资本经营预算收入年初预算为0.1亿元，调整预算为0.1亿元，变动预算为0.09亿元，执行数为0.09亿元，调出到一般公共预算统筹安排。     </t>
  </si>
  <si>
    <t>表12</t>
  </si>
  <si>
    <t>2021年全区社会保险基金预算收支执行表</t>
  </si>
  <si>
    <t>全市收入合计</t>
  </si>
  <si>
    <t>全市支出合计</t>
  </si>
  <si>
    <t>一、基本养老保险基金收入</t>
  </si>
  <si>
    <t>一、基本养老保险基金支出</t>
  </si>
  <si>
    <t>城镇企业职工基本养老保险基金</t>
  </si>
  <si>
    <t>城乡居民社会养老保险基金</t>
  </si>
  <si>
    <t>机关事业养老保险基金</t>
  </si>
  <si>
    <t>二、基本医疗保险基金收入</t>
  </si>
  <si>
    <t>二、基本医疗保险基金支出</t>
  </si>
  <si>
    <t>城镇职工基本医疗保险基金</t>
  </si>
  <si>
    <t>城乡居民合作医疗保险基金</t>
  </si>
  <si>
    <t>三、失业保险基金收入</t>
  </si>
  <si>
    <t>三、失业保险基金支出</t>
  </si>
  <si>
    <t>四、工伤保险基金收入</t>
  </si>
  <si>
    <t>四、工伤保险基金支出</t>
  </si>
  <si>
    <t>本年收支结余</t>
  </si>
  <si>
    <t>说明：社保基金实行市级统筹，区级不列报收支。本表无数据。</t>
  </si>
  <si>
    <t xml:space="preserve">      </t>
  </si>
  <si>
    <t>关于2021年社会保险基金预算收支执行情况的说明</t>
  </si>
  <si>
    <t xml:space="preserve">    社会保险基金预算是对社会保险缴款、一般公共预算安排和其他方式筹集的资金，专项用于社会保险的收支预算。
     社会保险基金实行全市统筹的体制，我区不列报收支。</t>
  </si>
  <si>
    <t>表13</t>
  </si>
  <si>
    <t xml:space="preserve">2022年区级一般公共预算收支预算表 </t>
  </si>
  <si>
    <t>收            入</t>
  </si>
  <si>
    <t>比上年预算
增长%</t>
  </si>
  <si>
    <t>支            出</t>
  </si>
  <si>
    <t>收入总计</t>
  </si>
  <si>
    <t>十六、援助其他地区支出</t>
  </si>
  <si>
    <t xml:space="preserve">    国有资源（资产）有偿使用收入</t>
  </si>
  <si>
    <t>二、镇级上解收入</t>
  </si>
  <si>
    <t>一、上解市级支出</t>
  </si>
  <si>
    <t>五、上年结转</t>
  </si>
  <si>
    <t>关于2022年区级一般公共预算收支预算的说明</t>
  </si>
  <si>
    <t xml:space="preserve">    一般公共预算是以对税收为主体的财政收入，安排用于保障和改善民生、推动经济社会发展、维护国家安全、维持国家机构政策运转等方面的收支预算。
    一、 2022年区级一般公共预算收入
    2022年区级一般公共预算收入年初预算为40.3亿元，较上年预算增长11  %。其中，税收收入16.7亿元，较上年预算增长10.6%；非税收入23.6亿元，较上年预算增长11.3%。
    一般公共预算区级收入加上级补助收入、动用预算稳定调节基金、调入资金和上年结转等转移性收入53.38亿元，收入总计93.68亿元。
    二、 2022年区级一般公共预算支出
    2022年区级一般公共预算支出年初预算为85.82亿元，较上年预算增长16.6%。
    一般公共预算区级支出加上解支出、补助镇级等转移性支出7.86亿元，支出总计93.68亿元。</t>
  </si>
  <si>
    <r>
      <t>表1</t>
    </r>
    <r>
      <rPr>
        <sz val="12"/>
        <color indexed="8"/>
        <rFont val="方正仿宋_GBK"/>
        <family val="4"/>
      </rPr>
      <t>4</t>
    </r>
  </si>
  <si>
    <t xml:space="preserve">2022年区级一般公共预算本级支出预算表 </t>
  </si>
  <si>
    <t>一般公共预算支出合计</t>
  </si>
  <si>
    <t xml:space="preserve">    民族事务</t>
  </si>
  <si>
    <t xml:space="preserve">    网信事务</t>
  </si>
  <si>
    <t xml:space="preserve">      其他网信事务支出</t>
  </si>
  <si>
    <t xml:space="preserve">      基层司法业务</t>
  </si>
  <si>
    <t xml:space="preserve">      律师管理</t>
  </si>
  <si>
    <t xml:space="preserve">      公共法律服务</t>
  </si>
  <si>
    <t xml:space="preserve">      机构运行</t>
  </si>
  <si>
    <t xml:space="preserve">      文化和旅游市场管理</t>
  </si>
  <si>
    <t xml:space="preserve">      体育竞赛</t>
  </si>
  <si>
    <t xml:space="preserve">      其他社会福利支出</t>
  </si>
  <si>
    <t xml:space="preserve">      劳动关系和维权</t>
  </si>
  <si>
    <t xml:space="preserve">      劳动人事争议调解仲裁</t>
  </si>
  <si>
    <t xml:space="preserve">      执法监管</t>
  </si>
  <si>
    <t xml:space="preserve">      行业业务管理</t>
  </si>
  <si>
    <t xml:space="preserve">      农产品加工与促销</t>
  </si>
  <si>
    <t xml:space="preserve">      成品油价格改革对渔业的补贴</t>
  </si>
  <si>
    <t xml:space="preserve">    天然林保护</t>
  </si>
  <si>
    <t xml:space="preserve">    建设市场管理与监督</t>
  </si>
  <si>
    <t xml:space="preserve">      其他天然林保护支出</t>
  </si>
  <si>
    <t xml:space="preserve">      建设市场管理与监督</t>
  </si>
  <si>
    <t xml:space="preserve">      技术推广与转化</t>
  </si>
  <si>
    <t xml:space="preserve">      大中型水库移民后期扶持专项支出</t>
  </si>
  <si>
    <t xml:space="preserve">      动植物保护</t>
  </si>
  <si>
    <t xml:space="preserve">      湿地保护</t>
  </si>
  <si>
    <t xml:space="preserve">      执法与监督</t>
  </si>
  <si>
    <t xml:space="preserve">    成品油价格改革对交通运输的补贴</t>
  </si>
  <si>
    <t xml:space="preserve">      成品油价格改革补贴其他支出</t>
  </si>
  <si>
    <t xml:space="preserve">      水利行业业务管理</t>
  </si>
  <si>
    <t xml:space="preserve">      其他农村综合改革支出</t>
  </si>
  <si>
    <t xml:space="preserve">      水利前期工作</t>
  </si>
  <si>
    <t xml:space="preserve">      水利执法监督</t>
  </si>
  <si>
    <t xml:space="preserve">      水资源节约管理与保护</t>
  </si>
  <si>
    <t xml:space="preserve">      水文测报</t>
  </si>
  <si>
    <t xml:space="preserve">    支持中小企业发展和管理支出</t>
  </si>
  <si>
    <t xml:space="preserve">      防汛</t>
  </si>
  <si>
    <t xml:space="preserve">      中小企业发展专项</t>
  </si>
  <si>
    <t xml:space="preserve">      市场监测及信息管理</t>
  </si>
  <si>
    <t xml:space="preserve">      应急管理</t>
  </si>
  <si>
    <t xml:space="preserve">      气象基础设施建设与维修</t>
  </si>
  <si>
    <t xml:space="preserve">      农村危房改造</t>
  </si>
  <si>
    <t xml:space="preserve">    一般公共服务</t>
  </si>
  <si>
    <t xml:space="preserve">      其他保障性安居工程支出</t>
  </si>
  <si>
    <t xml:space="preserve">  粮油物资储备支出</t>
  </si>
  <si>
    <t xml:space="preserve">    粮油物资事务</t>
  </si>
  <si>
    <t xml:space="preserve">      设施建设</t>
  </si>
  <si>
    <t xml:space="preserve">      自然资源调查与确权登记</t>
  </si>
  <si>
    <t>表15</t>
  </si>
  <si>
    <t>（按功能分类科目的基本支出和项目支出）</t>
  </si>
  <si>
    <t>项         目</t>
  </si>
  <si>
    <t>预 算 数</t>
  </si>
  <si>
    <t>小计</t>
  </si>
  <si>
    <t>基本支出</t>
  </si>
  <si>
    <t>项目支出</t>
  </si>
  <si>
    <r>
      <t>表1</t>
    </r>
    <r>
      <rPr>
        <sz val="12"/>
        <color indexed="8"/>
        <rFont val="方正仿宋_GBK"/>
        <family val="4"/>
      </rPr>
      <t>6</t>
    </r>
  </si>
  <si>
    <t xml:space="preserve">2022年区级一般公共预算本级基本支出预算表 </t>
  </si>
  <si>
    <t>本级基本支出合计</t>
  </si>
  <si>
    <t xml:space="preserve">    土地征迁补偿和安置支出</t>
  </si>
  <si>
    <t xml:space="preserve">    其他对企业补助</t>
  </si>
  <si>
    <t>一、机关工资福利支出</t>
  </si>
  <si>
    <t xml:space="preserve">    设备购置</t>
  </si>
  <si>
    <t>八、对企业资本性支出</t>
  </si>
  <si>
    <t xml:space="preserve">    工资奖金津补贴</t>
  </si>
  <si>
    <t xml:space="preserve">    大型修缮</t>
  </si>
  <si>
    <t xml:space="preserve">    对企业资本性支出（一）</t>
  </si>
  <si>
    <t xml:space="preserve">    社会保障缴费</t>
  </si>
  <si>
    <t xml:space="preserve">    其他资本性支出</t>
  </si>
  <si>
    <t xml:space="preserve">    对企业资本性支出（二）</t>
  </si>
  <si>
    <t xml:space="preserve">    住房公积金 </t>
  </si>
  <si>
    <t>四、机关资本性支出（二）</t>
  </si>
  <si>
    <t>九、对个人和家庭的补助</t>
  </si>
  <si>
    <t xml:space="preserve">    其他工资福利支出</t>
  </si>
  <si>
    <t xml:space="preserve">    房屋建筑物购建</t>
  </si>
  <si>
    <t xml:space="preserve">    社会福利和救助</t>
  </si>
  <si>
    <t>二、机关商品和服务支出</t>
  </si>
  <si>
    <t xml:space="preserve">    基础设施建设</t>
  </si>
  <si>
    <t xml:space="preserve">    助学金</t>
  </si>
  <si>
    <t xml:space="preserve">    办公经费</t>
  </si>
  <si>
    <t xml:space="preserve">    公务用车购置</t>
  </si>
  <si>
    <t xml:space="preserve">    个人农业生产补贴</t>
  </si>
  <si>
    <t xml:space="preserve">    会议费</t>
  </si>
  <si>
    <t xml:space="preserve">    离退休费</t>
  </si>
  <si>
    <t xml:space="preserve">    培训费</t>
  </si>
  <si>
    <t xml:space="preserve">    其他对个人和家庭补助</t>
  </si>
  <si>
    <t xml:space="preserve">    专用材料购置费</t>
  </si>
  <si>
    <t>十、对社会保障基金补助</t>
  </si>
  <si>
    <t xml:space="preserve">    委托业务费</t>
  </si>
  <si>
    <t>五、对事业单位经常性补助</t>
  </si>
  <si>
    <t xml:space="preserve">    对社会保险基金补助</t>
  </si>
  <si>
    <t xml:space="preserve">    公务接待费</t>
  </si>
  <si>
    <t xml:space="preserve">    工资福利支出</t>
  </si>
  <si>
    <t xml:space="preserve">    补充全国社会保障基金</t>
  </si>
  <si>
    <t xml:space="preserve">    因公出国（境）费用</t>
  </si>
  <si>
    <t xml:space="preserve">    商品和服务支出</t>
  </si>
  <si>
    <t>十一、债务利息及费用支出</t>
  </si>
  <si>
    <t xml:space="preserve">    公务用车运行维护费</t>
  </si>
  <si>
    <t xml:space="preserve">    其他对事业单位补助</t>
  </si>
  <si>
    <t xml:space="preserve">    国内债务付息</t>
  </si>
  <si>
    <t xml:space="preserve">    维修（护）费</t>
  </si>
  <si>
    <t>六、对事业单位资本性补助</t>
  </si>
  <si>
    <t xml:space="preserve">    国外债务付息</t>
  </si>
  <si>
    <t xml:space="preserve">    其他商品和服务支出</t>
  </si>
  <si>
    <t xml:space="preserve">    资本性支出（一）</t>
  </si>
  <si>
    <t xml:space="preserve">    国内债务发行费用</t>
  </si>
  <si>
    <t>三、机关资本性支出（一）</t>
  </si>
  <si>
    <t xml:space="preserve">    资本性支出（二）</t>
  </si>
  <si>
    <t xml:space="preserve">    国外债务发行费用</t>
  </si>
  <si>
    <t>七、对企业补助</t>
  </si>
  <si>
    <t>十二、债务还本支出</t>
  </si>
  <si>
    <t xml:space="preserve">    费用补贴</t>
  </si>
  <si>
    <t xml:space="preserve">    国内债务还本</t>
  </si>
  <si>
    <t xml:space="preserve">    利息补贴</t>
  </si>
  <si>
    <t xml:space="preserve">    国外债务还本</t>
  </si>
  <si>
    <t>十三、转移性支出</t>
  </si>
  <si>
    <t xml:space="preserve">    安排预算稳定调节基金</t>
  </si>
  <si>
    <t>十五、其他支出</t>
  </si>
  <si>
    <t xml:space="preserve">    上下级政府间转移性支出</t>
  </si>
  <si>
    <t xml:space="preserve">    补充预算周转金</t>
  </si>
  <si>
    <t xml:space="preserve">    赠与</t>
  </si>
  <si>
    <t xml:space="preserve">    援助其他地区支出</t>
  </si>
  <si>
    <t>十四、预备费及预留</t>
  </si>
  <si>
    <t xml:space="preserve">    国家赔偿费用支出</t>
  </si>
  <si>
    <t xml:space="preserve">    债务转贷</t>
  </si>
  <si>
    <t xml:space="preserve">    预备费</t>
  </si>
  <si>
    <t xml:space="preserve">    对民间非营利组织和群众性自治组织补贴</t>
  </si>
  <si>
    <t xml:space="preserve">    预留</t>
  </si>
  <si>
    <t>表17</t>
  </si>
  <si>
    <t xml:space="preserve">2022年区级一般公共预算转移支付收支预算表 </t>
  </si>
  <si>
    <t xml:space="preserve">  返还性收入</t>
  </si>
  <si>
    <t>其他一般性转移支付</t>
  </si>
  <si>
    <t xml:space="preserve">      所得税基数返还收入 </t>
  </si>
  <si>
    <t xml:space="preserve">      增值税税收返还收入</t>
  </si>
  <si>
    <t xml:space="preserve">     消费税税收返还收入</t>
  </si>
  <si>
    <t xml:space="preserve">      增值税“五五分享”税收返还收入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</si>
  <si>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</si>
  <si>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</si>
  <si>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</si>
  <si>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</si>
  <si>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</si>
  <si>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产粮（油）大县奖励资金收入</t>
  </si>
  <si>
    <t xml:space="preserve">      重点生态功能区转移支付收入</t>
  </si>
  <si>
    <t xml:space="preserve">      固定数额补助收入</t>
  </si>
  <si>
    <t xml:space="preserve">      欠发达地区转移支付收入</t>
  </si>
  <si>
    <t xml:space="preserve">      一般公共服务共同财政事权转移支付收入</t>
  </si>
  <si>
    <t xml:space="preserve">      公共安全共同财政事权转移支付收入</t>
  </si>
  <si>
    <t xml:space="preserve">      教育共同财政事权转移支付收入</t>
  </si>
  <si>
    <t xml:space="preserve">      文化旅游体育与传媒共同财政事权转移支付收入</t>
  </si>
  <si>
    <t xml:space="preserve">      科学技术共同财政事权转移支付收入</t>
  </si>
  <si>
    <t xml:space="preserve">      社会保障和就业共同财政事权转移支付收入</t>
  </si>
  <si>
    <t xml:space="preserve">      医疗卫生共同财政事权转移支付收入</t>
  </si>
  <si>
    <t xml:space="preserve">      节能环保共同财政事权转移支付收入</t>
  </si>
  <si>
    <t xml:space="preserve">      农林水共同财政事权转移支付收入</t>
  </si>
  <si>
    <t xml:space="preserve">      住房保障共同财政事权转移支付收入</t>
  </si>
  <si>
    <t xml:space="preserve">      其他一般性转移支付收入</t>
  </si>
  <si>
    <t xml:space="preserve">      文化旅游体育与传媒</t>
  </si>
  <si>
    <t xml:space="preserve">      卫生健康</t>
  </si>
  <si>
    <t xml:space="preserve">      节能环保</t>
  </si>
  <si>
    <t xml:space="preserve">      农林水</t>
  </si>
  <si>
    <t xml:space="preserve">      交通运输</t>
  </si>
  <si>
    <t xml:space="preserve">      资源勘探工业信息等</t>
  </si>
  <si>
    <t xml:space="preserve">      商业服务业等</t>
  </si>
  <si>
    <t xml:space="preserve">      住房保障</t>
  </si>
  <si>
    <t xml:space="preserve">      灾害防治及应急管理</t>
  </si>
  <si>
    <t>表18</t>
  </si>
  <si>
    <t xml:space="preserve">2022年区级一般公共预算转移支付支出预算表 </t>
  </si>
  <si>
    <t>补助镇级合计</t>
  </si>
  <si>
    <t>表19</t>
  </si>
  <si>
    <t>表20</t>
  </si>
  <si>
    <t xml:space="preserve">2022年区级政府性基金预算收支预算表 </t>
  </si>
  <si>
    <t>一、社会保障和就业支出</t>
  </si>
  <si>
    <t>二、城乡社区支出</t>
  </si>
  <si>
    <t>三、农林水支出</t>
  </si>
  <si>
    <t>四、城市基础设施配套费收入</t>
  </si>
  <si>
    <t>四、其他支出</t>
  </si>
  <si>
    <t>五、污水处理费收入</t>
  </si>
  <si>
    <t>五、债务付息支出</t>
  </si>
  <si>
    <t>一、上解上级支出</t>
  </si>
  <si>
    <t>二、上年结转</t>
  </si>
  <si>
    <t>二、调出资金</t>
  </si>
  <si>
    <t>关于2022年区级政府性基金预算收支预算的说明</t>
  </si>
  <si>
    <t xml:space="preserve">    政府性基金预算是对依照法律、行政法规的规定在一定期限内向特定对象征收、收取或者以其他方式筹集的资金，专项用于特定公共事业发展的收支预算。
    一、2022年区级政府性基金预算收入
    2022年区级政府性基金预算收入年初预算为74亿元，其中，国有土地使用权出让收入69.92亿元。
    政府性基金预算区级收入加上级补助收入和上年结转等转移性收入6.03亿元，收入总计80.03亿元。
    二、2022年区级政府性基金预算收入
    2022年区级政府性基金预算支出年初预算为49.08亿元，加上解支出和调出资金等转移性支出30.95亿元，支出总计80.03亿元。</t>
  </si>
  <si>
    <r>
      <t>表2</t>
    </r>
    <r>
      <rPr>
        <sz val="12"/>
        <color indexed="8"/>
        <rFont val="方正仿宋_GBK"/>
        <family val="4"/>
      </rPr>
      <t>1</t>
    </r>
  </si>
  <si>
    <t xml:space="preserve">2022年区级政府性基金预算本级支出预算表 </t>
  </si>
  <si>
    <t>本级</t>
  </si>
  <si>
    <t>结转</t>
  </si>
  <si>
    <t>上级</t>
  </si>
  <si>
    <t xml:space="preserve">    污水处理费收入安排的支出</t>
  </si>
  <si>
    <t xml:space="preserve">      代征手续费</t>
  </si>
  <si>
    <t xml:space="preserve">      其他污水处理费安排的支出</t>
  </si>
  <si>
    <t xml:space="preserve">      基础设施建设和经济发展</t>
  </si>
  <si>
    <t xml:space="preserve">    小型水库移民扶助基金安排的支出</t>
  </si>
  <si>
    <t>彩票公益金安排的支出</t>
  </si>
  <si>
    <t>用于社会福利的彩票公益金支出</t>
  </si>
  <si>
    <t>用于体育事业的彩票公益金支出</t>
  </si>
  <si>
    <t>用于残疾人事业的彩票公益金支出</t>
  </si>
  <si>
    <t>用于扶贫的彩票公益金支出</t>
  </si>
  <si>
    <t xml:space="preserve">    国有土地收益基金安排的支出</t>
  </si>
  <si>
    <t>用于教育事业的彩票公益金支出</t>
  </si>
  <si>
    <t>用于城乡医疗救助的彩票公益金支出</t>
  </si>
  <si>
    <t>用于其他社会公益事业的彩票公益金支出</t>
  </si>
  <si>
    <t>其他地方自行试点项目收益专项债券收入安排的支出</t>
  </si>
  <si>
    <t>表22</t>
  </si>
  <si>
    <t xml:space="preserve">2022年区级政府性基金预算转移支付收支预算表 </t>
  </si>
  <si>
    <t xml:space="preserve">    社会保障和就业</t>
  </si>
  <si>
    <t xml:space="preserve">    城乡社区</t>
  </si>
  <si>
    <t xml:space="preserve">    农林水</t>
  </si>
  <si>
    <t>表23</t>
  </si>
  <si>
    <t xml:space="preserve">2022年区级国有资本经营预算收支预算表 </t>
  </si>
  <si>
    <t xml:space="preserve">    其他国有资本经营预算收入</t>
  </si>
  <si>
    <t>关于2022年区级国有资本经营预算收支预算的说明</t>
  </si>
  <si>
    <t xml:space="preserve">    国有资本经营预算是对国有资本收益作出支出安排的收支预算。    
    2022年区级国有资本经营预算收入年初预算为0.1亿元，与上年预算持平，调出到一般公共预算统筹安排 。
          </t>
  </si>
  <si>
    <t>表24</t>
  </si>
  <si>
    <t>2022年铜梁区社会保险基金收入预算表</t>
  </si>
  <si>
    <t>一、企业职工基本养老保险基金收入</t>
  </si>
  <si>
    <t xml:space="preserve">    其中：社会保险费收入</t>
  </si>
  <si>
    <t xml:space="preserve">         利息收入</t>
  </si>
  <si>
    <t xml:space="preserve">         财政补贴收入</t>
  </si>
  <si>
    <t>二、城乡居民基本养老保险基金收入</t>
  </si>
  <si>
    <t>三、机关事业单位基本养老保险基金收入</t>
  </si>
  <si>
    <t>四、职工基本医疗保险基金收入</t>
  </si>
  <si>
    <t>五、居民基本医疗保险基金收入</t>
  </si>
  <si>
    <t>六、工伤保险基金本收入</t>
  </si>
  <si>
    <t>七、失业保险基金收入</t>
  </si>
  <si>
    <t>社会保险基金收入小计</t>
  </si>
  <si>
    <t>表25</t>
  </si>
  <si>
    <t>2022年铜梁区社会保险基金支出预算表</t>
  </si>
  <si>
    <t>一、企业职工基本养老保险基金支出</t>
  </si>
  <si>
    <t xml:space="preserve">    其中:养老保险待遇支出</t>
  </si>
  <si>
    <t>二、城乡居民基本养老保险基金支出</t>
  </si>
  <si>
    <t>三、机关事业单位基本养老保险基金支出</t>
  </si>
  <si>
    <t>四、职工基本医疗保险基金支出</t>
  </si>
  <si>
    <t xml:space="preserve">    其中:基本医疗保险待遇支出</t>
  </si>
  <si>
    <t>五、居民基本医疗保险基金支出</t>
  </si>
  <si>
    <t>六、工伤保险基金本支出</t>
  </si>
  <si>
    <t xml:space="preserve">    其中:工伤保险待遇支出</t>
  </si>
  <si>
    <t>七、失业保险基金支出</t>
  </si>
  <si>
    <t xml:space="preserve">    其中:失业保险待遇支出</t>
  </si>
  <si>
    <t>社会保险基金支出小计</t>
  </si>
  <si>
    <t>其中：待遇支出</t>
  </si>
  <si>
    <t>表26</t>
  </si>
  <si>
    <t>2022年铜梁区社会保险基金结余预算表</t>
  </si>
  <si>
    <t>一、企业职工基本养老保险基金本年收支结余</t>
  </si>
  <si>
    <t xml:space="preserve">    企业职工基本养老保险基金年末滚存结余</t>
  </si>
  <si>
    <t>二、城乡居民基本养老保险基金本年收支结余</t>
  </si>
  <si>
    <t xml:space="preserve">    城乡居民基本养老保险基金年末滚存结余</t>
  </si>
  <si>
    <t>三、机关事业单位基本养老保险基金本年收支结余</t>
  </si>
  <si>
    <t xml:space="preserve">    机关事业单位基本养老保险基金年末滚存结余</t>
  </si>
  <si>
    <t>四、职工基本医疗保险基金本年收支结余</t>
  </si>
  <si>
    <t xml:space="preserve">    职工基本医疗保险基金年末滚存结余</t>
  </si>
  <si>
    <t>五、居民基本医疗保险基金本年收支结余</t>
  </si>
  <si>
    <t xml:space="preserve">    居民基本医疗保险基金年末滚存结余</t>
  </si>
  <si>
    <t>六、工伤保险基金本年收支结余</t>
  </si>
  <si>
    <t xml:space="preserve">    工伤保险基金年末滚存结余</t>
  </si>
  <si>
    <t>七、失业保险基金本年收支结余</t>
  </si>
  <si>
    <t xml:space="preserve">    失业保险基金年末滚存结余</t>
  </si>
  <si>
    <t>社会保险基金本年收支结余</t>
  </si>
  <si>
    <t>社会保险基金年末滚存结余</t>
  </si>
  <si>
    <t>关于2022年社会保险基金预算收支预算的说明</t>
  </si>
  <si>
    <t xml:space="preserve">    社会保险基金预算是对社会保险缴款、一般公共预算安排和其他方式筹集的资金，专项用于社会保险的收支预算。
     社会保险基金实行全市统筹的体制，我区不编报收支预算。</t>
  </si>
  <si>
    <t>表27</t>
  </si>
  <si>
    <t>铜梁区2021年地方政府债务限额及余额情况表</t>
  </si>
  <si>
    <t>地   区</t>
  </si>
  <si>
    <t>2021年债务限额</t>
  </si>
  <si>
    <t>2021年债务余额预计执行数</t>
  </si>
  <si>
    <t>一般债务</t>
  </si>
  <si>
    <t>专项债务</t>
  </si>
  <si>
    <t>公  式</t>
  </si>
  <si>
    <t>A=B+C</t>
  </si>
  <si>
    <t>B</t>
  </si>
  <si>
    <t>C</t>
  </si>
  <si>
    <t>D=E+F</t>
  </si>
  <si>
    <t>E</t>
  </si>
  <si>
    <t>F</t>
  </si>
  <si>
    <t>铜梁区</t>
  </si>
  <si>
    <t>表28</t>
  </si>
  <si>
    <t>铜梁区2021年和2022年地方政府一般债务余额情况表</t>
  </si>
  <si>
    <t>项    目</t>
  </si>
  <si>
    <t>一、2020年末地方政府一般债务余额实际数</t>
  </si>
  <si>
    <t>二、2021年末地方政府一般债务限额</t>
  </si>
  <si>
    <t>三、2021年地方政府一般债务发行额</t>
  </si>
  <si>
    <t xml:space="preserve">    其中：中央转贷地方的国际金融组织和外国政府贷款</t>
  </si>
  <si>
    <t xml:space="preserve">          2021年地方政府一般债券发行额</t>
  </si>
  <si>
    <t>四、2021年地方政府一般债务还本支出</t>
  </si>
  <si>
    <t>五、2021年末地方政府一般债务余额预计执行数</t>
  </si>
  <si>
    <t>六、2022年地方财政赤字</t>
  </si>
  <si>
    <t>七、2022年地方政府一般债务限额</t>
  </si>
  <si>
    <t>表29</t>
  </si>
  <si>
    <t>铜梁区2021年和2022年地方政府专项债务余额情况表</t>
  </si>
  <si>
    <t>一、2020年末地方政府专项债务余额实际数</t>
  </si>
  <si>
    <t>二、2021年末地方政府专项债务限额</t>
  </si>
  <si>
    <t>三、2021年地方政府专项债务发行额</t>
  </si>
  <si>
    <t>四、2021年地方政府专项债务还本支出</t>
  </si>
  <si>
    <t>五、2021年末地方政府专项债务余额预计执行数</t>
  </si>
  <si>
    <t>六、2022年地方政府专项债务新增限额</t>
  </si>
  <si>
    <t>七、2022年末地方政府专项债务限额</t>
  </si>
  <si>
    <t>表30</t>
  </si>
  <si>
    <t>铜梁区地方政府债券发行及还本付息情况表</t>
  </si>
  <si>
    <t>公式</t>
  </si>
  <si>
    <t>本地区</t>
  </si>
  <si>
    <t>一、2021年发行预计执行数</t>
  </si>
  <si>
    <t>A=B+D</t>
  </si>
  <si>
    <t>（一）一般债券</t>
  </si>
  <si>
    <t xml:space="preserve">         其中：再融资债券</t>
  </si>
  <si>
    <t>（二）专项债券</t>
  </si>
  <si>
    <t>D</t>
  </si>
  <si>
    <t>二、2021年还本支出预计执行数</t>
  </si>
  <si>
    <t>F=G+H</t>
  </si>
  <si>
    <t>G</t>
  </si>
  <si>
    <t>H</t>
  </si>
  <si>
    <t>三、2021年付息支出预计执行数</t>
  </si>
  <si>
    <t>I=J+K</t>
  </si>
  <si>
    <t>J</t>
  </si>
  <si>
    <t>K</t>
  </si>
  <si>
    <t>四、2022年还本支出预算数</t>
  </si>
  <si>
    <t>L=M+O</t>
  </si>
  <si>
    <t>M</t>
  </si>
  <si>
    <t xml:space="preserve">         其中：再融资</t>
  </si>
  <si>
    <t xml:space="preserve">                  财政预算安排 </t>
  </si>
  <si>
    <t>N</t>
  </si>
  <si>
    <t>O</t>
  </si>
  <si>
    <t xml:space="preserve">                  财政预算安排</t>
  </si>
  <si>
    <t>P</t>
  </si>
  <si>
    <t>五、2022年付息支出预算数</t>
  </si>
  <si>
    <t>Q=R+S</t>
  </si>
  <si>
    <t>R</t>
  </si>
  <si>
    <t>S</t>
  </si>
  <si>
    <t>表31</t>
  </si>
  <si>
    <t>铜梁区2022年地方政府债务限额提前下达情况表</t>
  </si>
  <si>
    <t>下级</t>
  </si>
  <si>
    <t>一：2021年地方政府债务限额</t>
  </si>
  <si>
    <t>其中： 一般债务限额</t>
  </si>
  <si>
    <t xml:space="preserve">       专项债务限额</t>
  </si>
  <si>
    <t>二：提前下达的2022年地方政府债务限额</t>
  </si>
  <si>
    <t>表32</t>
  </si>
  <si>
    <t>铜梁区本级2022年年初新增地方政府债券资金安排表</t>
  </si>
  <si>
    <t>序号</t>
  </si>
  <si>
    <t>项目名称</t>
  </si>
  <si>
    <t>项目类型</t>
  </si>
  <si>
    <t>项目主管部门</t>
  </si>
  <si>
    <t>债券性质</t>
  </si>
  <si>
    <t>债券规模</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</si>
</sst>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
    <numFmt numFmtId="177" formatCode="0_ "/>
    <numFmt numFmtId="178" formatCode="0_);[Red]\(0\)"/>
    <numFmt numFmtId="179" formatCode="#,##0_);[Red]\(#,##0\)"/>
    <numFmt numFmtId="180" formatCode="0.00_ "/>
    <numFmt numFmtId="181" formatCode="________@"/>
    <numFmt numFmtId="182" formatCode="0.000_ "/>
    <numFmt numFmtId="183" formatCode="0.0_ "/>
    <numFmt numFmtId="184" formatCode="#,##0.0_ "/>
    <numFmt numFmtId="185" formatCode="0.0"/>
    <numFmt numFmtId="186" formatCode="#,##0.0"/>
    <numFmt numFmtId="187" formatCode="General;General;&quot;-&quot;"/>
  </numFmts>
  <fonts count="81">
    <font>
      <sz val="11"/>
      <color theme="1"/>
      <name val="Calibri"/>
      <family val="0"/>
    </font>
    <font>
      <sz val="11"/>
      <color indexed="8"/>
      <name val="宋体"/>
      <family val="0"/>
    </font>
    <font>
      <sz val="11"/>
      <color indexed="8"/>
      <name val="方正黑体_GBK"/>
      <family val="4"/>
    </font>
    <font>
      <sz val="16"/>
      <color indexed="8"/>
      <name val="方正小标宋_GBK"/>
      <family val="4"/>
    </font>
    <font>
      <sz val="12"/>
      <color indexed="8"/>
      <name val="方正仿宋_GBK"/>
      <family val="4"/>
    </font>
    <font>
      <sz val="18"/>
      <name val="方正小标宋_GBK"/>
      <family val="4"/>
    </font>
    <font>
      <sz val="12"/>
      <name val="方正仿宋_GBK"/>
      <family val="4"/>
    </font>
    <font>
      <sz val="12"/>
      <name val="方正黑体_GBK"/>
      <family val="4"/>
    </font>
    <font>
      <sz val="22"/>
      <color indexed="8"/>
      <name val="方正小标宋_GBK"/>
      <family val="4"/>
    </font>
    <font>
      <sz val="16"/>
      <color indexed="8"/>
      <name val="方正仿宋_GBK"/>
      <family val="4"/>
    </font>
    <font>
      <sz val="18"/>
      <color indexed="8"/>
      <name val="方正小标宋_GBK"/>
      <family val="4"/>
    </font>
    <font>
      <sz val="12"/>
      <color indexed="8"/>
      <name val="方正黑体_GBK"/>
      <family val="4"/>
    </font>
    <font>
      <sz val="16"/>
      <name val="方正仿宋_GBK"/>
      <family val="4"/>
    </font>
    <font>
      <sz val="16"/>
      <name val="宋体"/>
      <family val="0"/>
    </font>
    <font>
      <sz val="12"/>
      <name val="方正楷体_GBK"/>
      <family val="4"/>
    </font>
    <font>
      <b/>
      <sz val="12"/>
      <name val="方正仿宋_GBK"/>
      <family val="4"/>
    </font>
    <font>
      <sz val="12"/>
      <name val="Times New Roman"/>
      <family val="1"/>
    </font>
    <font>
      <sz val="11"/>
      <name val="方正仿宋_GBK"/>
      <family val="4"/>
    </font>
    <font>
      <sz val="11"/>
      <color indexed="8"/>
      <name val="方正仿宋_GBK"/>
      <family val="4"/>
    </font>
    <font>
      <sz val="16"/>
      <color indexed="8"/>
      <name val="宋体"/>
      <family val="0"/>
    </font>
    <font>
      <b/>
      <sz val="12"/>
      <color indexed="8"/>
      <name val="方正仿宋_GBK"/>
      <family val="4"/>
    </font>
    <font>
      <sz val="12"/>
      <color indexed="8"/>
      <name val="方正小标宋_GBK"/>
      <family val="4"/>
    </font>
    <font>
      <sz val="12"/>
      <name val="宋体"/>
      <family val="0"/>
    </font>
    <font>
      <sz val="10"/>
      <name val="Arial"/>
      <family val="2"/>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color indexed="8"/>
      <name val="宋体"/>
      <family val="0"/>
    </font>
    <font>
      <sz val="9"/>
      <color indexed="63"/>
      <name val="宋体"/>
      <family val="0"/>
    </font>
    <font>
      <sz val="26"/>
      <color indexed="8"/>
      <name val="方正黑体_GBK"/>
      <family val="4"/>
    </font>
    <font>
      <sz val="10.5"/>
      <color indexed="8"/>
      <name val="Calibri"/>
      <family val="2"/>
    </font>
    <font>
      <sz val="28"/>
      <color indexed="8"/>
      <name val="方正小标宋_GBK"/>
      <family val="4"/>
    </font>
    <font>
      <sz val="28"/>
      <color indexed="8"/>
      <name val="方正黑体_GBK"/>
      <family val="4"/>
    </font>
    <font>
      <sz val="16"/>
      <color indexed="8"/>
      <name val="方正黑体_GBK"/>
      <family val="4"/>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theme="1"/>
      <name val="方正仿宋_GBK"/>
      <family val="4"/>
    </font>
    <font>
      <sz val="12"/>
      <color theme="1"/>
      <name val="Calibri"/>
      <family val="0"/>
    </font>
    <font>
      <sz val="12"/>
      <color theme="1"/>
      <name val="方正仿宋_GBK"/>
      <family val="4"/>
    </font>
    <font>
      <sz val="9"/>
      <color rgb="FF333333"/>
      <name val="Calibri"/>
      <family val="0"/>
    </font>
    <font>
      <sz val="12"/>
      <color theme="1"/>
      <name val="方正黑体_GBK"/>
      <family val="4"/>
    </font>
    <font>
      <sz val="12"/>
      <color rgb="FF000000"/>
      <name val="方正仿宋_GBK"/>
      <family val="4"/>
    </font>
    <font>
      <sz val="26"/>
      <color theme="1"/>
      <name val="方正黑体_GBK"/>
      <family val="4"/>
    </font>
    <font>
      <sz val="10.5"/>
      <color theme="1"/>
      <name val="Calibri"/>
      <family val="2"/>
    </font>
    <font>
      <sz val="28"/>
      <color theme="1"/>
      <name val="方正小标宋_GBK"/>
      <family val="4"/>
    </font>
    <font>
      <sz val="28"/>
      <color theme="1"/>
      <name val="方正黑体_GBK"/>
      <family val="4"/>
    </font>
    <font>
      <sz val="16"/>
      <color theme="1"/>
      <name val="方正黑体_GBK"/>
      <family val="4"/>
    </font>
    <font>
      <sz val="22"/>
      <color rgb="FF000000"/>
      <name val="方正小标宋_GBK"/>
      <family val="4"/>
    </font>
    <font>
      <sz val="12"/>
      <color rgb="FF000000"/>
      <name val="方正黑体_GBK"/>
      <family val="4"/>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
      <left style="thin">
        <color rgb="FF000000"/>
      </left>
      <right style="thin">
        <color rgb="FF000000"/>
      </right>
      <top style="thin">
        <color rgb="FF000000"/>
      </top>
      <bottom style="thin">
        <color rgb="FF000000"/>
      </bottom>
    </border>
    <border>
      <left style="thin"/>
      <right/>
      <top style="thin"/>
      <bottom style="thin"/>
    </border>
    <border>
      <left style="thin"/>
      <right style="thin"/>
      <top style="thin"/>
      <bottom>
        <color indexed="63"/>
      </bottom>
    </border>
    <border>
      <left style="thin"/>
      <right style="thin"/>
      <top/>
      <bottom style="thin"/>
    </border>
    <border>
      <left style="thin"/>
      <right/>
      <top/>
      <bottom style="thin"/>
    </border>
    <border>
      <left/>
      <right/>
      <top style="thin"/>
      <bottom/>
    </border>
  </borders>
  <cellStyleXfs count="8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1" applyNumberFormat="0" applyFill="0" applyAlignment="0" applyProtection="0"/>
    <xf numFmtId="0" fontId="53" fillId="0" borderId="1" applyNumberFormat="0" applyFill="0" applyAlignment="0" applyProtection="0"/>
    <xf numFmtId="0" fontId="54" fillId="0" borderId="2" applyNumberFormat="0" applyFill="0" applyAlignment="0" applyProtection="0"/>
    <xf numFmtId="0" fontId="54" fillId="0" borderId="0" applyNumberFormat="0" applyFill="0" applyBorder="0" applyAlignment="0" applyProtection="0"/>
    <xf numFmtId="0" fontId="55" fillId="20" borderId="0" applyNumberFormat="0" applyBorder="0" applyAlignment="0" applyProtection="0"/>
    <xf numFmtId="0" fontId="22" fillId="0" borderId="0">
      <alignment vertical="center"/>
      <protection/>
    </xf>
    <xf numFmtId="0" fontId="2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0" borderId="0">
      <alignment/>
      <protection/>
    </xf>
    <xf numFmtId="0" fontId="1" fillId="0" borderId="0">
      <alignment vertical="center"/>
      <protection/>
    </xf>
    <xf numFmtId="0" fontId="22" fillId="0" borderId="0">
      <alignment/>
      <protection/>
    </xf>
    <xf numFmtId="0" fontId="22" fillId="0" borderId="0">
      <alignment vertical="center"/>
      <protection/>
    </xf>
    <xf numFmtId="0" fontId="22" fillId="0" borderId="0">
      <alignment/>
      <protection/>
    </xf>
    <xf numFmtId="0" fontId="0" fillId="0" borderId="0">
      <alignment vertical="center"/>
      <protection/>
    </xf>
    <xf numFmtId="0" fontId="0" fillId="0" borderId="0">
      <alignment/>
      <protection/>
    </xf>
    <xf numFmtId="0" fontId="22" fillId="0" borderId="0">
      <alignment/>
      <protection/>
    </xf>
    <xf numFmtId="0" fontId="22" fillId="0" borderId="0">
      <alignment/>
      <protection/>
    </xf>
    <xf numFmtId="0" fontId="1" fillId="0" borderId="0">
      <alignment vertical="center"/>
      <protection/>
    </xf>
    <xf numFmtId="0" fontId="1" fillId="0" borderId="0">
      <alignment vertical="center"/>
      <protection/>
    </xf>
    <xf numFmtId="0" fontId="23" fillId="0" borderId="0">
      <alignment/>
      <protection/>
    </xf>
    <xf numFmtId="0" fontId="23" fillId="0" borderId="0">
      <alignment/>
      <protection/>
    </xf>
    <xf numFmtId="0" fontId="56" fillId="0" borderId="0" applyNumberFormat="0" applyFill="0" applyBorder="0" applyAlignment="0" applyProtection="0"/>
    <xf numFmtId="0" fontId="57" fillId="21" borderId="0" applyNumberFormat="0" applyBorder="0" applyAlignment="0" applyProtection="0"/>
    <xf numFmtId="0" fontId="5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9" fillId="22" borderId="4" applyNumberFormat="0" applyAlignment="0" applyProtection="0"/>
    <xf numFmtId="0" fontId="60" fillId="23"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1" fontId="22" fillId="0" borderId="0" applyFont="0" applyFill="0" applyBorder="0" applyAlignment="0" applyProtection="0"/>
    <xf numFmtId="41" fontId="1" fillId="0" borderId="0" applyFont="0" applyFill="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64" fillId="30" borderId="0" applyNumberFormat="0" applyBorder="0" applyAlignment="0" applyProtection="0"/>
    <xf numFmtId="0" fontId="65" fillId="22" borderId="7" applyNumberFormat="0" applyAlignment="0" applyProtection="0"/>
    <xf numFmtId="0" fontId="66" fillId="31" borderId="4" applyNumberFormat="0" applyAlignment="0" applyProtection="0"/>
    <xf numFmtId="0" fontId="67" fillId="0" borderId="0" applyNumberFormat="0" applyFill="0" applyBorder="0" applyAlignment="0" applyProtection="0"/>
    <xf numFmtId="0" fontId="0" fillId="32" borderId="8" applyNumberFormat="0" applyFont="0" applyAlignment="0" applyProtection="0"/>
  </cellStyleXfs>
  <cellXfs count="430">
    <xf numFmtId="0" fontId="0" fillId="0" borderId="0" xfId="0" applyFont="1" applyAlignment="1">
      <alignment vertical="center"/>
    </xf>
    <xf numFmtId="0" fontId="2" fillId="0" borderId="0" xfId="56" applyFont="1">
      <alignment vertical="center"/>
      <protection/>
    </xf>
    <xf numFmtId="0" fontId="3" fillId="0" borderId="0" xfId="56" applyFont="1">
      <alignment vertical="center"/>
      <protection/>
    </xf>
    <xf numFmtId="0" fontId="1" fillId="0" borderId="0" xfId="56">
      <alignment vertical="center"/>
      <protection/>
    </xf>
    <xf numFmtId="0" fontId="4" fillId="0" borderId="0" xfId="43" applyFont="1" applyFill="1" applyAlignment="1">
      <alignment horizontal="left" vertical="center"/>
      <protection/>
    </xf>
    <xf numFmtId="0" fontId="4" fillId="0" borderId="0" xfId="56" applyFont="1">
      <alignment vertical="center"/>
      <protection/>
    </xf>
    <xf numFmtId="0" fontId="7" fillId="0" borderId="9" xfId="56" applyFont="1" applyBorder="1" applyAlignment="1">
      <alignment horizontal="center" vertical="center" wrapText="1"/>
      <protection/>
    </xf>
    <xf numFmtId="0" fontId="6" fillId="0" borderId="9" xfId="56" applyFont="1" applyBorder="1" applyAlignment="1">
      <alignment horizontal="center" vertical="center" wrapText="1"/>
      <protection/>
    </xf>
    <xf numFmtId="0" fontId="6" fillId="0" borderId="9" xfId="56" applyFont="1" applyBorder="1" applyAlignment="1">
      <alignment horizontal="left" vertical="center" wrapText="1"/>
      <protection/>
    </xf>
    <xf numFmtId="0" fontId="6" fillId="0" borderId="9" xfId="56" applyFont="1" applyBorder="1" applyAlignment="1">
      <alignment vertical="center" wrapText="1"/>
      <protection/>
    </xf>
    <xf numFmtId="176" fontId="6" fillId="0" borderId="9" xfId="56" applyNumberFormat="1" applyFont="1" applyBorder="1" applyAlignment="1">
      <alignment vertical="center" wrapText="1"/>
      <protection/>
    </xf>
    <xf numFmtId="0" fontId="4" fillId="0" borderId="0" xfId="48" applyFont="1">
      <alignment vertical="center"/>
      <protection/>
    </xf>
    <xf numFmtId="0" fontId="6" fillId="0" borderId="0" xfId="48" applyFont="1" applyBorder="1" applyAlignment="1">
      <alignment horizontal="left" vertical="center" wrapText="1"/>
      <protection/>
    </xf>
    <xf numFmtId="0" fontId="7" fillId="0" borderId="9" xfId="48" applyFont="1" applyBorder="1" applyAlignment="1">
      <alignment horizontal="center" vertical="center" wrapText="1"/>
      <protection/>
    </xf>
    <xf numFmtId="0" fontId="6" fillId="0" borderId="9" xfId="48" applyFont="1" applyBorder="1" applyAlignment="1">
      <alignment vertical="center" wrapText="1"/>
      <protection/>
    </xf>
    <xf numFmtId="0" fontId="6" fillId="0" borderId="9" xfId="48" applyFont="1" applyBorder="1" applyAlignment="1">
      <alignment horizontal="center" vertical="center" wrapText="1"/>
      <protection/>
    </xf>
    <xf numFmtId="0" fontId="4" fillId="0" borderId="0" xfId="57" applyFont="1">
      <alignment vertical="center"/>
      <protection/>
    </xf>
    <xf numFmtId="0" fontId="6" fillId="0" borderId="0" xfId="57" applyFont="1" applyBorder="1" applyAlignment="1">
      <alignment horizontal="left" vertical="center" wrapText="1"/>
      <protection/>
    </xf>
    <xf numFmtId="0" fontId="6" fillId="0" borderId="0" xfId="57" applyFont="1" applyBorder="1" applyAlignment="1">
      <alignment horizontal="right" vertical="center" wrapText="1"/>
      <protection/>
    </xf>
    <xf numFmtId="0" fontId="7" fillId="0" borderId="9" xfId="57" applyFont="1" applyBorder="1" applyAlignment="1">
      <alignment horizontal="center" vertical="center" wrapText="1"/>
      <protection/>
    </xf>
    <xf numFmtId="0" fontId="6" fillId="0" borderId="9" xfId="57" applyFont="1" applyBorder="1" applyAlignment="1">
      <alignment horizontal="left" vertical="center" wrapText="1"/>
      <protection/>
    </xf>
    <xf numFmtId="0" fontId="6" fillId="0" borderId="9" xfId="57" applyFont="1" applyBorder="1" applyAlignment="1">
      <alignment horizontal="center" vertical="center" wrapText="1"/>
      <protection/>
    </xf>
    <xf numFmtId="0" fontId="6" fillId="0" borderId="9" xfId="57" applyFont="1" applyBorder="1" applyAlignment="1">
      <alignment horizontal="right" vertical="center" wrapText="1"/>
      <protection/>
    </xf>
    <xf numFmtId="0" fontId="6" fillId="0" borderId="0" xfId="57" applyFont="1" applyBorder="1" applyAlignment="1">
      <alignment vertical="center" wrapText="1"/>
      <protection/>
    </xf>
    <xf numFmtId="0" fontId="6" fillId="0" borderId="9" xfId="57" applyFont="1" applyBorder="1" applyAlignment="1">
      <alignment vertical="center" wrapText="1"/>
      <protection/>
    </xf>
    <xf numFmtId="0" fontId="6" fillId="0" borderId="9" xfId="57" applyNumberFormat="1" applyFont="1" applyBorder="1" applyAlignment="1">
      <alignment vertical="center" wrapText="1"/>
      <protection/>
    </xf>
    <xf numFmtId="0" fontId="4" fillId="0" borderId="9" xfId="57" applyNumberFormat="1" applyFont="1" applyBorder="1">
      <alignment vertical="center"/>
      <protection/>
    </xf>
    <xf numFmtId="0" fontId="7" fillId="0" borderId="9" xfId="57" applyFont="1" applyBorder="1" applyAlignment="1">
      <alignment vertical="center" wrapText="1"/>
      <protection/>
    </xf>
    <xf numFmtId="0" fontId="4" fillId="0" borderId="9" xfId="57" applyFont="1" applyBorder="1" applyAlignment="1">
      <alignment horizontal="left" vertical="center" indent="1"/>
      <protection/>
    </xf>
    <xf numFmtId="0" fontId="4" fillId="0" borderId="9" xfId="57" applyFont="1" applyBorder="1">
      <alignment vertical="center"/>
      <protection/>
    </xf>
    <xf numFmtId="0" fontId="0" fillId="0" borderId="0" xfId="0" applyFill="1" applyBorder="1" applyAlignment="1">
      <alignment vertical="center"/>
    </xf>
    <xf numFmtId="0" fontId="4" fillId="0" borderId="0" xfId="53" applyFont="1" applyFill="1" applyAlignment="1">
      <alignment vertical="center"/>
      <protection/>
    </xf>
    <xf numFmtId="0" fontId="4" fillId="0" borderId="0" xfId="53" applyFont="1" applyFill="1">
      <alignment/>
      <protection/>
    </xf>
    <xf numFmtId="0" fontId="4" fillId="0" borderId="0" xfId="53" applyFont="1" applyFill="1" applyBorder="1" applyAlignment="1">
      <alignment vertical="center" wrapText="1"/>
      <protection/>
    </xf>
    <xf numFmtId="0" fontId="4" fillId="0" borderId="0" xfId="53" applyFont="1" applyFill="1" applyBorder="1" applyAlignment="1">
      <alignment horizontal="right" vertical="center" wrapText="1"/>
      <protection/>
    </xf>
    <xf numFmtId="0" fontId="4" fillId="0" borderId="9" xfId="53" applyFont="1" applyFill="1" applyBorder="1" applyAlignment="1">
      <alignment horizontal="center" vertical="center"/>
      <protection/>
    </xf>
    <xf numFmtId="0" fontId="4" fillId="0" borderId="9" xfId="53" applyFont="1" applyFill="1" applyBorder="1" applyAlignment="1">
      <alignment vertical="center"/>
      <protection/>
    </xf>
    <xf numFmtId="177" fontId="4" fillId="0" borderId="9" xfId="53" applyNumberFormat="1" applyFont="1" applyFill="1" applyBorder="1" applyAlignment="1">
      <alignment vertical="center"/>
      <protection/>
    </xf>
    <xf numFmtId="0" fontId="4" fillId="0" borderId="0" xfId="53" applyFont="1" applyAlignment="1">
      <alignment vertical="center"/>
      <protection/>
    </xf>
    <xf numFmtId="0" fontId="4" fillId="0" borderId="0" xfId="53" applyFont="1" applyBorder="1" applyAlignment="1">
      <alignment vertical="center" wrapText="1"/>
      <protection/>
    </xf>
    <xf numFmtId="0" fontId="4" fillId="0" borderId="0" xfId="53" applyFont="1" applyBorder="1" applyAlignment="1">
      <alignment horizontal="right" vertical="center" wrapText="1"/>
      <protection/>
    </xf>
    <xf numFmtId="0" fontId="11" fillId="0" borderId="9" xfId="53" applyFont="1" applyBorder="1" applyAlignment="1">
      <alignment horizontal="center" vertical="center"/>
      <protection/>
    </xf>
    <xf numFmtId="0" fontId="4" fillId="0" borderId="9" xfId="53" applyFont="1" applyBorder="1" applyAlignment="1">
      <alignment vertical="center"/>
      <protection/>
    </xf>
    <xf numFmtId="177" fontId="4" fillId="0" borderId="9" xfId="53" applyNumberFormat="1" applyFont="1" applyBorder="1" applyAlignment="1">
      <alignment vertical="center"/>
      <protection/>
    </xf>
    <xf numFmtId="0" fontId="4" fillId="0" borderId="9" xfId="53" applyFont="1" applyBorder="1" applyAlignment="1">
      <alignment horizontal="center" vertical="center"/>
      <protection/>
    </xf>
    <xf numFmtId="0" fontId="4" fillId="0" borderId="0" xfId="44" applyFont="1" applyFill="1" applyAlignment="1">
      <alignment/>
      <protection/>
    </xf>
    <xf numFmtId="0" fontId="11" fillId="0" borderId="9" xfId="53" applyFont="1" applyFill="1" applyBorder="1" applyAlignment="1">
      <alignment horizontal="center" vertical="center"/>
      <protection/>
    </xf>
    <xf numFmtId="0" fontId="4" fillId="0" borderId="9" xfId="53" applyFont="1" applyFill="1" applyBorder="1" applyAlignment="1">
      <alignment horizontal="left" vertical="center"/>
      <protection/>
    </xf>
    <xf numFmtId="0" fontId="6" fillId="0" borderId="0" xfId="44" applyFont="1" applyFill="1" applyAlignment="1">
      <alignment/>
      <protection/>
    </xf>
    <xf numFmtId="178" fontId="4" fillId="0" borderId="0" xfId="44" applyNumberFormat="1" applyFont="1" applyFill="1" applyAlignment="1">
      <alignment horizontal="center" vertical="center"/>
      <protection/>
    </xf>
    <xf numFmtId="179" fontId="4" fillId="0" borderId="0" xfId="44" applyNumberFormat="1" applyFont="1" applyFill="1" applyAlignment="1">
      <alignment/>
      <protection/>
    </xf>
    <xf numFmtId="178" fontId="4" fillId="0" borderId="0" xfId="44" applyNumberFormat="1" applyFont="1" applyFill="1" applyAlignment="1">
      <alignment/>
      <protection/>
    </xf>
    <xf numFmtId="0" fontId="4" fillId="0" borderId="0" xfId="44" applyFont="1" applyFill="1" applyBorder="1">
      <alignment vertical="center"/>
      <protection/>
    </xf>
    <xf numFmtId="178" fontId="6" fillId="0" borderId="0" xfId="44" applyNumberFormat="1" applyFont="1" applyFill="1" applyAlignment="1">
      <alignment horizontal="center" vertical="center"/>
      <protection/>
    </xf>
    <xf numFmtId="179" fontId="6" fillId="0" borderId="0" xfId="44" applyNumberFormat="1" applyFont="1" applyFill="1" applyAlignment="1">
      <alignment/>
      <protection/>
    </xf>
    <xf numFmtId="0" fontId="4" fillId="0" borderId="0" xfId="44" applyFont="1" applyFill="1" applyBorder="1" applyAlignment="1">
      <alignment horizontal="right" vertical="center"/>
      <protection/>
    </xf>
    <xf numFmtId="0" fontId="7" fillId="0" borderId="9" xfId="51" applyFont="1" applyFill="1" applyBorder="1" applyAlignment="1">
      <alignment horizontal="center" vertical="center"/>
      <protection/>
    </xf>
    <xf numFmtId="178" fontId="7" fillId="0" borderId="9" xfId="51" applyNumberFormat="1" applyFont="1" applyFill="1" applyBorder="1" applyAlignment="1">
      <alignment horizontal="center" vertical="center"/>
      <protection/>
    </xf>
    <xf numFmtId="0" fontId="6" fillId="0" borderId="9" xfId="51" applyFont="1" applyFill="1" applyBorder="1" applyAlignment="1">
      <alignment horizontal="center" vertical="center"/>
      <protection/>
    </xf>
    <xf numFmtId="177" fontId="6" fillId="0" borderId="9" xfId="0" applyNumberFormat="1" applyFont="1" applyFill="1" applyBorder="1" applyAlignment="1" applyProtection="1">
      <alignment vertical="center"/>
      <protection/>
    </xf>
    <xf numFmtId="0" fontId="6" fillId="0" borderId="9" xfId="44" applyFont="1" applyFill="1" applyBorder="1" applyAlignment="1">
      <alignment vertical="center"/>
      <protection/>
    </xf>
    <xf numFmtId="179" fontId="6" fillId="0" borderId="9" xfId="44" applyNumberFormat="1" applyFont="1" applyFill="1" applyBorder="1" applyAlignment="1">
      <alignment vertical="center"/>
      <protection/>
    </xf>
    <xf numFmtId="3" fontId="6" fillId="0" borderId="9" xfId="0" applyNumberFormat="1" applyFont="1" applyFill="1" applyBorder="1" applyAlignment="1" applyProtection="1">
      <alignment vertical="center"/>
      <protection/>
    </xf>
    <xf numFmtId="3" fontId="6" fillId="0" borderId="9" xfId="0" applyNumberFormat="1" applyFont="1" applyFill="1" applyBorder="1" applyAlignment="1" applyProtection="1">
      <alignment horizontal="left" wrapText="1"/>
      <protection/>
    </xf>
    <xf numFmtId="0" fontId="6" fillId="0" borderId="9" xfId="0" applyFont="1" applyFill="1" applyBorder="1" applyAlignment="1">
      <alignment horizontal="left" vertical="center"/>
    </xf>
    <xf numFmtId="178" fontId="6" fillId="0" borderId="9" xfId="0" applyNumberFormat="1" applyFont="1" applyFill="1" applyBorder="1" applyAlignment="1">
      <alignment horizontal="right" vertical="center"/>
    </xf>
    <xf numFmtId="178" fontId="6" fillId="0" borderId="0" xfId="44" applyNumberFormat="1" applyFont="1" applyFill="1" applyAlignment="1">
      <alignment/>
      <protection/>
    </xf>
    <xf numFmtId="0" fontId="6" fillId="0" borderId="0" xfId="0" applyFont="1" applyFill="1" applyBorder="1" applyAlignment="1">
      <alignment vertical="center"/>
    </xf>
    <xf numFmtId="178" fontId="6" fillId="0" borderId="0" xfId="0" applyNumberFormat="1" applyFont="1" applyFill="1" applyBorder="1" applyAlignment="1">
      <alignment/>
    </xf>
    <xf numFmtId="179" fontId="6" fillId="0" borderId="0" xfId="0" applyNumberFormat="1" applyFont="1" applyFill="1" applyBorder="1" applyAlignment="1">
      <alignment vertical="center"/>
    </xf>
    <xf numFmtId="178" fontId="6" fillId="0" borderId="0" xfId="0" applyNumberFormat="1" applyFont="1" applyFill="1" applyBorder="1" applyAlignment="1">
      <alignment horizontal="right"/>
    </xf>
    <xf numFmtId="0" fontId="6" fillId="0" borderId="0" xfId="0" applyFont="1" applyFill="1" applyBorder="1" applyAlignment="1">
      <alignment/>
    </xf>
    <xf numFmtId="177" fontId="6" fillId="0" borderId="0" xfId="0" applyNumberFormat="1" applyFont="1" applyFill="1" applyBorder="1" applyAlignment="1" applyProtection="1">
      <alignment horizontal="right" vertical="center"/>
      <protection locked="0"/>
    </xf>
    <xf numFmtId="0" fontId="7" fillId="0" borderId="9" xfId="0" applyFont="1" applyFill="1" applyBorder="1" applyAlignment="1">
      <alignment horizontal="center" vertical="center"/>
    </xf>
    <xf numFmtId="178" fontId="7" fillId="0" borderId="9" xfId="0" applyNumberFormat="1" applyFont="1" applyFill="1" applyBorder="1" applyAlignment="1">
      <alignment horizontal="center" vertical="center"/>
    </xf>
    <xf numFmtId="177" fontId="6" fillId="0" borderId="9" xfId="0" applyNumberFormat="1" applyFont="1" applyFill="1" applyBorder="1" applyAlignment="1">
      <alignment horizontal="right" vertical="center"/>
    </xf>
    <xf numFmtId="3" fontId="6" fillId="0" borderId="9" xfId="0" applyNumberFormat="1" applyFont="1" applyFill="1" applyBorder="1" applyAlignment="1" applyProtection="1">
      <alignment horizontal="left" vertical="center" indent="1"/>
      <protection/>
    </xf>
    <xf numFmtId="0" fontId="0" fillId="0" borderId="0" xfId="0" applyFill="1" applyBorder="1" applyAlignment="1">
      <alignment vertical="center" shrinkToFit="1"/>
    </xf>
    <xf numFmtId="0" fontId="4" fillId="0" borderId="10" xfId="43" applyFont="1" applyFill="1" applyBorder="1" applyAlignment="1">
      <alignment/>
      <protection/>
    </xf>
    <xf numFmtId="0" fontId="4" fillId="0" borderId="0" xfId="43" applyFont="1" applyFill="1" applyAlignment="1">
      <alignment/>
      <protection/>
    </xf>
    <xf numFmtId="0" fontId="7" fillId="0" borderId="9" xfId="54" applyFont="1" applyFill="1" applyBorder="1" applyAlignment="1">
      <alignment horizontal="center" vertical="center" shrinkToFit="1"/>
      <protection/>
    </xf>
    <xf numFmtId="1" fontId="7" fillId="0" borderId="9" xfId="54" applyNumberFormat="1" applyFont="1" applyFill="1" applyBorder="1" applyAlignment="1">
      <alignment horizontal="center" vertical="center"/>
      <protection/>
    </xf>
    <xf numFmtId="0" fontId="4" fillId="0" borderId="9" xfId="58" applyFont="1" applyFill="1" applyBorder="1" applyAlignment="1" applyProtection="1">
      <alignment horizontal="left" vertical="center" shrinkToFit="1"/>
      <protection locked="0"/>
    </xf>
    <xf numFmtId="0" fontId="4" fillId="0" borderId="9" xfId="58" applyFont="1" applyFill="1" applyBorder="1" applyAlignment="1" applyProtection="1">
      <alignment horizontal="right" vertical="center" shrinkToFit="1"/>
      <protection locked="0"/>
    </xf>
    <xf numFmtId="0" fontId="4" fillId="0" borderId="9" xfId="0" applyFont="1" applyFill="1" applyBorder="1" applyAlignment="1">
      <alignment vertical="center" shrinkToFit="1"/>
    </xf>
    <xf numFmtId="0" fontId="4" fillId="0" borderId="9" xfId="0" applyFont="1" applyFill="1" applyBorder="1" applyAlignment="1">
      <alignment vertical="center"/>
    </xf>
    <xf numFmtId="0" fontId="4" fillId="0" borderId="9" xfId="0" applyFont="1" applyFill="1" applyBorder="1" applyAlignment="1">
      <alignment horizontal="left" vertical="center" indent="1" shrinkToFit="1"/>
    </xf>
    <xf numFmtId="177" fontId="4" fillId="0" borderId="9" xfId="0" applyNumberFormat="1" applyFont="1" applyFill="1" applyBorder="1" applyAlignment="1">
      <alignment vertical="center"/>
    </xf>
    <xf numFmtId="177" fontId="4" fillId="0" borderId="9" xfId="58" applyNumberFormat="1" applyFont="1" applyFill="1" applyBorder="1" applyAlignment="1" applyProtection="1">
      <alignment horizontal="right" vertical="center" shrinkToFit="1"/>
      <protection locked="0"/>
    </xf>
    <xf numFmtId="177" fontId="0" fillId="0" borderId="9" xfId="0" applyNumberFormat="1" applyFill="1" applyBorder="1" applyAlignment="1">
      <alignment vertical="center"/>
    </xf>
    <xf numFmtId="0" fontId="0" fillId="0" borderId="9" xfId="0" applyFill="1" applyBorder="1" applyAlignment="1">
      <alignment vertical="center"/>
    </xf>
    <xf numFmtId="0" fontId="0" fillId="0" borderId="9" xfId="0" applyFill="1" applyBorder="1" applyAlignment="1">
      <alignment vertical="center" shrinkToFit="1"/>
    </xf>
    <xf numFmtId="0" fontId="6" fillId="0" borderId="9" xfId="0" applyFont="1" applyFill="1" applyBorder="1" applyAlignment="1">
      <alignment horizontal="center" vertical="center"/>
    </xf>
    <xf numFmtId="179" fontId="6" fillId="0" borderId="9" xfId="0" applyNumberFormat="1" applyFont="1" applyFill="1" applyBorder="1" applyAlignment="1">
      <alignment vertical="center"/>
    </xf>
    <xf numFmtId="0" fontId="4" fillId="0" borderId="9" xfId="45" applyFont="1" applyFill="1" applyBorder="1" applyAlignment="1">
      <alignment horizontal="left" vertical="center" indent="1"/>
      <protection/>
    </xf>
    <xf numFmtId="0" fontId="0" fillId="0" borderId="0" xfId="52" applyFill="1" applyAlignment="1">
      <alignment horizontal="left" vertical="center" indent="1"/>
      <protection/>
    </xf>
    <xf numFmtId="0" fontId="0" fillId="0" borderId="0" xfId="52" applyFill="1">
      <alignment vertical="center"/>
      <protection/>
    </xf>
    <xf numFmtId="0" fontId="6" fillId="0" borderId="0" xfId="43" applyFont="1" applyFill="1" applyBorder="1" applyAlignment="1">
      <alignment horizontal="right" vertical="center"/>
      <protection/>
    </xf>
    <xf numFmtId="177" fontId="4" fillId="0" borderId="0" xfId="0" applyNumberFormat="1" applyFont="1" applyFill="1" applyBorder="1" applyAlignment="1" applyProtection="1">
      <alignment horizontal="right" vertical="center"/>
      <protection locked="0"/>
    </xf>
    <xf numFmtId="14" fontId="7" fillId="0" borderId="9" xfId="59" applyNumberFormat="1" applyFont="1" applyFill="1" applyBorder="1" applyAlignment="1" applyProtection="1">
      <alignment horizontal="center" vertical="center"/>
      <protection locked="0"/>
    </xf>
    <xf numFmtId="178" fontId="11" fillId="0" borderId="9" xfId="59" applyNumberFormat="1" applyFont="1" applyFill="1" applyBorder="1" applyAlignment="1" applyProtection="1">
      <alignment horizontal="center" vertical="center" wrapText="1"/>
      <protection locked="0"/>
    </xf>
    <xf numFmtId="0" fontId="6" fillId="0" borderId="9" xfId="54" applyFont="1" applyFill="1" applyBorder="1" applyAlignment="1">
      <alignment vertical="center"/>
      <protection/>
    </xf>
    <xf numFmtId="178" fontId="6" fillId="0" borderId="9" xfId="43" applyNumberFormat="1" applyFont="1" applyFill="1" applyBorder="1" applyAlignment="1">
      <alignment horizontal="right" vertical="center"/>
      <protection/>
    </xf>
    <xf numFmtId="178" fontId="6" fillId="0" borderId="9" xfId="0" applyNumberFormat="1" applyFont="1" applyFill="1" applyBorder="1" applyAlignment="1">
      <alignment vertical="center"/>
    </xf>
    <xf numFmtId="0" fontId="15" fillId="0" borderId="0" xfId="0" applyFont="1" applyFill="1" applyBorder="1" applyAlignment="1">
      <alignment vertical="center"/>
    </xf>
    <xf numFmtId="1" fontId="6" fillId="0" borderId="0" xfId="0" applyNumberFormat="1" applyFont="1" applyFill="1" applyBorder="1" applyAlignment="1">
      <alignment vertical="center"/>
    </xf>
    <xf numFmtId="1" fontId="4" fillId="0" borderId="0" xfId="43" applyNumberFormat="1" applyFont="1" applyFill="1" applyAlignment="1">
      <alignment horizontal="left" vertical="center"/>
      <protection/>
    </xf>
    <xf numFmtId="1" fontId="4" fillId="0" borderId="0" xfId="0" applyNumberFormat="1" applyFont="1" applyFill="1" applyBorder="1" applyAlignment="1" applyProtection="1">
      <alignment horizontal="right" vertical="center"/>
      <protection locked="0"/>
    </xf>
    <xf numFmtId="1" fontId="11" fillId="0" borderId="9" xfId="59" applyNumberFormat="1" applyFont="1" applyFill="1" applyBorder="1" applyAlignment="1" applyProtection="1">
      <alignment horizontal="center" vertical="center" wrapText="1"/>
      <protection locked="0"/>
    </xf>
    <xf numFmtId="0" fontId="6" fillId="0" borderId="9" xfId="54" applyFont="1" applyFill="1" applyBorder="1" applyAlignment="1">
      <alignment horizontal="left" vertical="center"/>
      <protection/>
    </xf>
    <xf numFmtId="0" fontId="6" fillId="0" borderId="9" xfId="0" applyNumberFormat="1" applyFont="1" applyFill="1" applyBorder="1" applyAlignment="1">
      <alignment horizontal="right" vertical="center"/>
    </xf>
    <xf numFmtId="0" fontId="6" fillId="0" borderId="9" xfId="0" applyFont="1" applyFill="1" applyBorder="1" applyAlignment="1">
      <alignment horizontal="left" vertical="center" indent="2"/>
    </xf>
    <xf numFmtId="180" fontId="6" fillId="0" borderId="9" xfId="0" applyNumberFormat="1" applyFont="1" applyFill="1" applyBorder="1" applyAlignment="1">
      <alignment horizontal="left" vertical="center" indent="2"/>
    </xf>
    <xf numFmtId="178" fontId="6" fillId="0" borderId="0" xfId="54" applyNumberFormat="1" applyFont="1" applyFill="1" applyAlignment="1">
      <alignment horizontal="right"/>
      <protection/>
    </xf>
    <xf numFmtId="0" fontId="6" fillId="0" borderId="0" xfId="54" applyFont="1" applyFill="1">
      <alignment/>
      <protection/>
    </xf>
    <xf numFmtId="0" fontId="4" fillId="0" borderId="0" xfId="43" applyFont="1" applyFill="1" applyBorder="1" applyAlignment="1">
      <alignment horizontal="right" vertical="center"/>
      <protection/>
    </xf>
    <xf numFmtId="0" fontId="7" fillId="0" borderId="9" xfId="54" applyFont="1" applyFill="1" applyBorder="1" applyAlignment="1">
      <alignment horizontal="center" vertical="center"/>
      <protection/>
    </xf>
    <xf numFmtId="0" fontId="4" fillId="0" borderId="9" xfId="43" applyFont="1" applyFill="1" applyBorder="1">
      <alignment vertical="center"/>
      <protection/>
    </xf>
    <xf numFmtId="177" fontId="4" fillId="0" borderId="9" xfId="46" applyNumberFormat="1" applyFont="1" applyFill="1" applyBorder="1">
      <alignment vertical="center"/>
      <protection/>
    </xf>
    <xf numFmtId="0" fontId="6" fillId="0" borderId="9" xfId="54" applyNumberFormat="1" applyFont="1" applyFill="1" applyBorder="1" applyAlignment="1">
      <alignment horizontal="right" vertical="center"/>
      <protection/>
    </xf>
    <xf numFmtId="178" fontId="6" fillId="0" borderId="0" xfId="54" applyNumberFormat="1" applyFont="1" applyFill="1">
      <alignment/>
      <protection/>
    </xf>
    <xf numFmtId="177" fontId="6" fillId="0" borderId="9" xfId="54" applyNumberFormat="1" applyFont="1" applyFill="1" applyBorder="1" applyAlignment="1">
      <alignment horizontal="right" vertical="center"/>
      <protection/>
    </xf>
    <xf numFmtId="181" fontId="4" fillId="0" borderId="9" xfId="43" applyNumberFormat="1" applyFont="1" applyFill="1" applyBorder="1" applyAlignment="1">
      <alignment horizontal="left" vertical="center"/>
      <protection/>
    </xf>
    <xf numFmtId="0" fontId="4" fillId="0" borderId="9" xfId="43" applyFont="1" applyFill="1" applyBorder="1" applyAlignment="1">
      <alignment horizontal="left" vertical="center" indent="1"/>
      <protection/>
    </xf>
    <xf numFmtId="178" fontId="6" fillId="0" borderId="9" xfId="54" applyNumberFormat="1" applyFont="1" applyFill="1" applyBorder="1" applyAlignment="1">
      <alignment horizontal="right" vertical="center"/>
      <protection/>
    </xf>
    <xf numFmtId="0" fontId="4" fillId="0" borderId="9" xfId="43" applyFont="1" applyFill="1" applyBorder="1" applyAlignment="1">
      <alignment vertical="center"/>
      <protection/>
    </xf>
    <xf numFmtId="0" fontId="6" fillId="0" borderId="9" xfId="54" applyFont="1" applyFill="1" applyBorder="1">
      <alignment/>
      <protection/>
    </xf>
    <xf numFmtId="181" fontId="4" fillId="0" borderId="9" xfId="43" applyNumberFormat="1" applyFont="1" applyFill="1" applyBorder="1" applyAlignment="1">
      <alignment vertical="center"/>
      <protection/>
    </xf>
    <xf numFmtId="0" fontId="4" fillId="0" borderId="0" xfId="46" applyFont="1" applyFill="1" applyBorder="1" applyAlignment="1">
      <alignment horizontal="center" vertical="center" wrapText="1"/>
      <protection/>
    </xf>
    <xf numFmtId="182" fontId="0" fillId="0" borderId="0" xfId="0" applyNumberFormat="1" applyFill="1" applyBorder="1" applyAlignment="1">
      <alignment vertical="center"/>
    </xf>
    <xf numFmtId="0" fontId="6" fillId="0" borderId="0" xfId="59" applyFont="1" applyFill="1" applyAlignment="1" applyProtection="1">
      <alignment vertical="center" wrapText="1"/>
      <protection locked="0"/>
    </xf>
    <xf numFmtId="0" fontId="6" fillId="0" borderId="0" xfId="59" applyFont="1" applyFill="1" applyAlignment="1" applyProtection="1">
      <alignment vertical="center"/>
      <protection locked="0"/>
    </xf>
    <xf numFmtId="178" fontId="6" fillId="0" borderId="0" xfId="59" applyNumberFormat="1" applyFont="1" applyFill="1" applyAlignment="1" applyProtection="1">
      <alignment vertical="center"/>
      <protection locked="0"/>
    </xf>
    <xf numFmtId="177" fontId="6" fillId="0" borderId="0" xfId="59" applyNumberFormat="1" applyFont="1" applyFill="1" applyAlignment="1" applyProtection="1">
      <alignment vertical="center"/>
      <protection locked="0"/>
    </xf>
    <xf numFmtId="0" fontId="4" fillId="0" borderId="0" xfId="45" applyFont="1" applyFill="1" applyBorder="1" applyAlignment="1">
      <alignment horizontal="right" vertical="center"/>
      <protection/>
    </xf>
    <xf numFmtId="178" fontId="7" fillId="0" borderId="9" xfId="45" applyNumberFormat="1" applyFont="1" applyFill="1" applyBorder="1" applyAlignment="1">
      <alignment horizontal="center" vertical="center" wrapText="1"/>
      <protection/>
    </xf>
    <xf numFmtId="177" fontId="7" fillId="0" borderId="9" xfId="45" applyNumberFormat="1" applyFont="1" applyFill="1" applyBorder="1" applyAlignment="1">
      <alignment horizontal="center" vertical="center" wrapText="1"/>
      <protection/>
    </xf>
    <xf numFmtId="0" fontId="6" fillId="0" borderId="9" xfId="45" applyFont="1" applyFill="1" applyBorder="1" applyAlignment="1">
      <alignment horizontal="center" vertical="center" wrapText="1"/>
      <protection/>
    </xf>
    <xf numFmtId="0" fontId="6" fillId="0" borderId="9" xfId="55" applyNumberFormat="1" applyFont="1" applyFill="1" applyBorder="1" applyAlignment="1">
      <alignment horizontal="right" vertical="center"/>
      <protection/>
    </xf>
    <xf numFmtId="177" fontId="6" fillId="0" borderId="9" xfId="55" applyNumberFormat="1" applyFont="1" applyFill="1" applyBorder="1" applyAlignment="1">
      <alignment horizontal="right" vertical="center"/>
      <protection/>
    </xf>
    <xf numFmtId="0" fontId="4" fillId="0" borderId="9" xfId="46" applyFont="1" applyFill="1" applyBorder="1" applyAlignment="1">
      <alignment horizontal="left" vertical="center" indent="1"/>
      <protection/>
    </xf>
    <xf numFmtId="177" fontId="16" fillId="0" borderId="9" xfId="0" applyNumberFormat="1" applyFont="1" applyFill="1" applyBorder="1" applyAlignment="1">
      <alignment horizontal="right" vertical="center"/>
    </xf>
    <xf numFmtId="177" fontId="4" fillId="0" borderId="9" xfId="0" applyNumberFormat="1" applyFont="1" applyFill="1" applyBorder="1" applyAlignment="1" applyProtection="1">
      <alignment horizontal="right" vertical="center"/>
      <protection/>
    </xf>
    <xf numFmtId="0" fontId="4" fillId="0" borderId="9" xfId="0" applyNumberFormat="1" applyFont="1" applyFill="1" applyBorder="1" applyAlignment="1" applyProtection="1">
      <alignment horizontal="right" vertical="center"/>
      <protection/>
    </xf>
    <xf numFmtId="177" fontId="4" fillId="0" borderId="9" xfId="45" applyNumberFormat="1" applyFont="1" applyFill="1" applyBorder="1" applyAlignment="1">
      <alignment horizontal="right" vertical="center"/>
      <protection/>
    </xf>
    <xf numFmtId="177" fontId="4" fillId="0" borderId="9" xfId="46" applyNumberFormat="1" applyFont="1" applyFill="1" applyBorder="1" applyAlignment="1">
      <alignment horizontal="right" vertical="center"/>
      <protection/>
    </xf>
    <xf numFmtId="177" fontId="6" fillId="0" borderId="9" xfId="59" applyNumberFormat="1" applyFont="1" applyFill="1" applyBorder="1" applyAlignment="1" applyProtection="1">
      <alignment vertical="center"/>
      <protection locked="0"/>
    </xf>
    <xf numFmtId="178" fontId="6" fillId="0" borderId="9" xfId="59" applyNumberFormat="1" applyFont="1" applyFill="1" applyBorder="1" applyAlignment="1" applyProtection="1">
      <alignment vertical="center"/>
      <protection locked="0"/>
    </xf>
    <xf numFmtId="0" fontId="17" fillId="0" borderId="9" xfId="0" applyNumberFormat="1" applyFont="1" applyFill="1" applyBorder="1" applyAlignment="1" applyProtection="1">
      <alignment horizontal="left" vertical="center"/>
      <protection/>
    </xf>
    <xf numFmtId="0" fontId="18" fillId="0" borderId="9" xfId="58" applyFont="1" applyFill="1" applyBorder="1" applyAlignment="1" applyProtection="1">
      <alignment horizontal="right" vertical="center" shrinkToFit="1"/>
      <protection locked="0"/>
    </xf>
    <xf numFmtId="0" fontId="68" fillId="0" borderId="9" xfId="0" applyFont="1" applyFill="1" applyBorder="1" applyAlignment="1">
      <alignment vertical="center"/>
    </xf>
    <xf numFmtId="0" fontId="4" fillId="0" borderId="0" xfId="46" applyFont="1" applyFill="1">
      <alignment vertical="center"/>
      <protection/>
    </xf>
    <xf numFmtId="0" fontId="4" fillId="0" borderId="0" xfId="46" applyNumberFormat="1" applyFont="1" applyFill="1">
      <alignment vertical="center"/>
      <protection/>
    </xf>
    <xf numFmtId="183" fontId="4" fillId="0" borderId="0" xfId="46" applyNumberFormat="1" applyFont="1" applyFill="1">
      <alignment vertical="center"/>
      <protection/>
    </xf>
    <xf numFmtId="177" fontId="4" fillId="0" borderId="0" xfId="46" applyNumberFormat="1" applyFont="1" applyFill="1">
      <alignment vertical="center"/>
      <protection/>
    </xf>
    <xf numFmtId="183" fontId="4" fillId="0" borderId="0" xfId="43" applyNumberFormat="1" applyFont="1" applyFill="1" applyAlignment="1">
      <alignment horizontal="left" vertical="center"/>
      <protection/>
    </xf>
    <xf numFmtId="0" fontId="4" fillId="0" borderId="0" xfId="46" applyFont="1" applyFill="1" applyAlignment="1">
      <alignment horizontal="center" vertical="center"/>
      <protection/>
    </xf>
    <xf numFmtId="0" fontId="4" fillId="0" borderId="0" xfId="46" applyNumberFormat="1" applyFont="1" applyFill="1" applyAlignment="1">
      <alignment horizontal="center" vertical="center"/>
      <protection/>
    </xf>
    <xf numFmtId="183" fontId="4" fillId="0" borderId="0" xfId="46" applyNumberFormat="1" applyFont="1" applyFill="1" applyAlignment="1">
      <alignment horizontal="center" vertical="center"/>
      <protection/>
    </xf>
    <xf numFmtId="0" fontId="7" fillId="0" borderId="9" xfId="46" applyFont="1" applyFill="1" applyBorder="1" applyAlignment="1">
      <alignment horizontal="center" vertical="center"/>
      <protection/>
    </xf>
    <xf numFmtId="0" fontId="7" fillId="0" borderId="9" xfId="59" applyNumberFormat="1" applyFont="1" applyFill="1" applyBorder="1" applyAlignment="1" applyProtection="1">
      <alignment horizontal="center" vertical="center" wrapText="1"/>
      <protection locked="0"/>
    </xf>
    <xf numFmtId="183" fontId="7" fillId="0" borderId="9" xfId="59" applyNumberFormat="1" applyFont="1" applyFill="1" applyBorder="1" applyAlignment="1" applyProtection="1">
      <alignment horizontal="center" vertical="center" wrapText="1"/>
      <protection locked="0"/>
    </xf>
    <xf numFmtId="177" fontId="7" fillId="0" borderId="9" xfId="59" applyNumberFormat="1" applyFont="1" applyFill="1" applyBorder="1" applyAlignment="1" applyProtection="1">
      <alignment horizontal="center" vertical="center" wrapText="1"/>
      <protection locked="0"/>
    </xf>
    <xf numFmtId="0" fontId="6" fillId="0" borderId="9" xfId="46" applyFont="1" applyFill="1" applyBorder="1" applyAlignment="1">
      <alignment horizontal="center" vertical="center"/>
      <protection/>
    </xf>
    <xf numFmtId="0" fontId="4" fillId="0" borderId="9" xfId="46" applyNumberFormat="1" applyFont="1" applyFill="1" applyBorder="1">
      <alignment vertical="center"/>
      <protection/>
    </xf>
    <xf numFmtId="183" fontId="6" fillId="0" borderId="9" xfId="59" applyNumberFormat="1" applyFont="1" applyFill="1" applyBorder="1" applyAlignment="1" applyProtection="1">
      <alignment horizontal="center" vertical="center" wrapText="1"/>
      <protection locked="0"/>
    </xf>
    <xf numFmtId="0" fontId="6" fillId="0" borderId="9" xfId="58" applyFont="1" applyFill="1" applyBorder="1" applyAlignment="1" applyProtection="1">
      <alignment horizontal="left" vertical="center" wrapText="1"/>
      <protection locked="0"/>
    </xf>
    <xf numFmtId="183" fontId="4" fillId="0" borderId="9" xfId="46" applyNumberFormat="1" applyFont="1" applyFill="1" applyBorder="1" applyAlignment="1">
      <alignment horizontal="right" vertical="center"/>
      <protection/>
    </xf>
    <xf numFmtId="0" fontId="4" fillId="0" borderId="9" xfId="46" applyNumberFormat="1" applyFont="1" applyFill="1" applyBorder="1" applyAlignment="1">
      <alignment horizontal="right" vertical="center"/>
      <protection/>
    </xf>
    <xf numFmtId="177" fontId="16" fillId="0" borderId="11" xfId="0" applyNumberFormat="1" applyFont="1" applyFill="1" applyBorder="1" applyAlignment="1">
      <alignment horizontal="right" vertical="center"/>
    </xf>
    <xf numFmtId="0" fontId="4" fillId="0" borderId="9" xfId="46" applyFont="1" applyFill="1" applyBorder="1" applyAlignment="1">
      <alignment horizontal="left" vertical="center" wrapText="1" indent="1"/>
      <protection/>
    </xf>
    <xf numFmtId="0" fontId="4" fillId="0" borderId="9" xfId="46" applyFont="1" applyFill="1" applyBorder="1">
      <alignment vertical="center"/>
      <protection/>
    </xf>
    <xf numFmtId="183" fontId="4" fillId="0" borderId="9" xfId="46" applyNumberFormat="1" applyFont="1" applyFill="1" applyBorder="1">
      <alignment vertical="center"/>
      <protection/>
    </xf>
    <xf numFmtId="0" fontId="4" fillId="0" borderId="9" xfId="43" applyNumberFormat="1" applyFont="1" applyFill="1" applyBorder="1" applyAlignment="1">
      <alignment horizontal="right" vertical="center"/>
      <protection/>
    </xf>
    <xf numFmtId="0" fontId="6" fillId="0" borderId="0" xfId="58" applyFont="1" applyFill="1" applyBorder="1" applyAlignment="1" applyProtection="1">
      <alignment horizontal="left" vertical="center" wrapText="1"/>
      <protection locked="0"/>
    </xf>
    <xf numFmtId="177" fontId="4" fillId="0" borderId="0" xfId="46" applyNumberFormat="1" applyFont="1" applyFill="1" applyBorder="1" applyAlignment="1">
      <alignment horizontal="right" vertical="center"/>
      <protection/>
    </xf>
    <xf numFmtId="0" fontId="4" fillId="0" borderId="0" xfId="46" applyFont="1" applyFill="1" applyBorder="1" applyAlignment="1">
      <alignment horizontal="left" vertical="center" indent="1"/>
      <protection/>
    </xf>
    <xf numFmtId="0" fontId="4" fillId="0" borderId="0" xfId="46" applyFont="1" applyFill="1" applyBorder="1">
      <alignment vertical="center"/>
      <protection/>
    </xf>
    <xf numFmtId="177" fontId="4" fillId="0" borderId="0" xfId="46" applyNumberFormat="1" applyFont="1" applyFill="1" applyBorder="1">
      <alignment vertical="center"/>
      <protection/>
    </xf>
    <xf numFmtId="0" fontId="6" fillId="33" borderId="0" xfId="50" applyFont="1" applyFill="1" applyAlignment="1">
      <alignment vertical="center"/>
      <protection/>
    </xf>
    <xf numFmtId="0" fontId="6" fillId="33" borderId="0" xfId="50" applyFont="1" applyFill="1">
      <alignment vertical="center"/>
      <protection/>
    </xf>
    <xf numFmtId="0" fontId="4" fillId="33" borderId="0" xfId="43" applyFont="1" applyFill="1" applyAlignment="1">
      <alignment horizontal="left" vertical="center"/>
      <protection/>
    </xf>
    <xf numFmtId="0" fontId="6" fillId="33" borderId="0" xfId="40" applyFont="1" applyFill="1" applyBorder="1" applyAlignment="1">
      <alignment horizontal="center" vertical="center"/>
      <protection/>
    </xf>
    <xf numFmtId="0" fontId="6" fillId="33" borderId="10" xfId="40" applyFont="1" applyFill="1" applyBorder="1" applyAlignment="1">
      <alignment vertical="center"/>
      <protection/>
    </xf>
    <xf numFmtId="0" fontId="7" fillId="33" borderId="9" xfId="43" applyFont="1" applyFill="1" applyBorder="1" applyAlignment="1">
      <alignment horizontal="center" vertical="center"/>
      <protection/>
    </xf>
    <xf numFmtId="178" fontId="7" fillId="33" borderId="9" xfId="59" applyNumberFormat="1" applyFont="1" applyFill="1" applyBorder="1" applyAlignment="1" applyProtection="1">
      <alignment horizontal="center" vertical="center" wrapText="1"/>
      <protection locked="0"/>
    </xf>
    <xf numFmtId="0" fontId="7" fillId="33" borderId="9" xfId="59" applyFont="1" applyFill="1" applyBorder="1" applyAlignment="1" applyProtection="1">
      <alignment horizontal="center" vertical="center" wrapText="1"/>
      <protection locked="0"/>
    </xf>
    <xf numFmtId="0" fontId="6" fillId="33" borderId="9" xfId="40" applyFont="1" applyFill="1" applyBorder="1" applyAlignment="1">
      <alignment horizontal="center" vertical="center"/>
      <protection/>
    </xf>
    <xf numFmtId="177" fontId="15" fillId="33" borderId="9" xfId="0" applyNumberFormat="1" applyFont="1" applyFill="1" applyBorder="1" applyAlignment="1" applyProtection="1">
      <alignment vertical="center"/>
      <protection/>
    </xf>
    <xf numFmtId="178" fontId="15" fillId="33" borderId="9" xfId="73" applyNumberFormat="1" applyFont="1" applyFill="1" applyBorder="1" applyAlignment="1">
      <alignment horizontal="right" vertical="center"/>
    </xf>
    <xf numFmtId="183" fontId="20" fillId="33" borderId="9" xfId="43" applyNumberFormat="1" applyFont="1" applyFill="1" applyBorder="1">
      <alignment vertical="center"/>
      <protection/>
    </xf>
    <xf numFmtId="0" fontId="6" fillId="33" borderId="9" xfId="40" applyFont="1" applyFill="1" applyBorder="1" applyAlignment="1">
      <alignment horizontal="left" vertical="center"/>
      <protection/>
    </xf>
    <xf numFmtId="178" fontId="4" fillId="33" borderId="9" xfId="43" applyNumberFormat="1" applyFont="1" applyFill="1" applyBorder="1">
      <alignment vertical="center"/>
      <protection/>
    </xf>
    <xf numFmtId="177" fontId="6" fillId="33" borderId="9" xfId="0" applyNumberFormat="1" applyFont="1" applyFill="1" applyBorder="1" applyAlignment="1" applyProtection="1">
      <alignment vertical="center"/>
      <protection/>
    </xf>
    <xf numFmtId="178" fontId="6" fillId="33" borderId="9" xfId="73" applyNumberFormat="1" applyFont="1" applyFill="1" applyBorder="1" applyAlignment="1">
      <alignment horizontal="right" vertical="center"/>
    </xf>
    <xf numFmtId="183" fontId="4" fillId="33" borderId="9" xfId="43" applyNumberFormat="1" applyFont="1" applyFill="1" applyBorder="1">
      <alignment vertical="center"/>
      <protection/>
    </xf>
    <xf numFmtId="178" fontId="4" fillId="33" borderId="9" xfId="43" applyNumberFormat="1" applyFont="1" applyFill="1" applyBorder="1" applyAlignment="1">
      <alignment horizontal="left" vertical="center" indent="1"/>
      <protection/>
    </xf>
    <xf numFmtId="178" fontId="4" fillId="33" borderId="9" xfId="43" applyNumberFormat="1" applyFont="1" applyFill="1" applyBorder="1" applyAlignment="1">
      <alignment horizontal="left" vertical="center" wrapText="1" indent="1"/>
      <protection/>
    </xf>
    <xf numFmtId="0" fontId="6" fillId="33" borderId="9" xfId="50" applyFont="1" applyFill="1" applyBorder="1" applyAlignment="1">
      <alignment horizontal="center" vertical="center"/>
      <protection/>
    </xf>
    <xf numFmtId="0" fontId="4" fillId="33" borderId="9" xfId="50" applyFont="1" applyFill="1" applyBorder="1" applyAlignment="1">
      <alignment horizontal="center" vertical="center"/>
      <protection/>
    </xf>
    <xf numFmtId="0" fontId="4" fillId="33" borderId="9" xfId="40" applyFont="1" applyFill="1" applyBorder="1" applyAlignment="1">
      <alignment horizontal="left" vertical="center"/>
      <protection/>
    </xf>
    <xf numFmtId="0" fontId="4" fillId="33" borderId="0" xfId="43" applyFont="1" applyFill="1" applyBorder="1" applyAlignment="1">
      <alignment horizontal="right" vertical="center"/>
      <protection/>
    </xf>
    <xf numFmtId="0" fontId="6" fillId="33" borderId="0" xfId="44" applyFont="1" applyFill="1" applyAlignment="1">
      <alignment/>
      <protection/>
    </xf>
    <xf numFmtId="0" fontId="4" fillId="33" borderId="0" xfId="44" applyFont="1" applyFill="1" applyAlignment="1">
      <alignment/>
      <protection/>
    </xf>
    <xf numFmtId="178" fontId="4" fillId="33" borderId="0" xfId="44" applyNumberFormat="1" applyFont="1" applyFill="1" applyAlignment="1">
      <alignment horizontal="center" vertical="center"/>
      <protection/>
    </xf>
    <xf numFmtId="179" fontId="4" fillId="33" borderId="0" xfId="44" applyNumberFormat="1" applyFont="1" applyFill="1" applyAlignment="1">
      <alignment/>
      <protection/>
    </xf>
    <xf numFmtId="178" fontId="4" fillId="33" borderId="0" xfId="44" applyNumberFormat="1" applyFont="1" applyFill="1" applyAlignment="1">
      <alignment/>
      <protection/>
    </xf>
    <xf numFmtId="0" fontId="4" fillId="33" borderId="0" xfId="44" applyFont="1" applyFill="1" applyAlignment="1">
      <alignment horizontal="center" vertical="center"/>
      <protection/>
    </xf>
    <xf numFmtId="0" fontId="7" fillId="33" borderId="9" xfId="51" applyFont="1" applyFill="1" applyBorder="1" applyAlignment="1">
      <alignment horizontal="center" vertical="center"/>
      <protection/>
    </xf>
    <xf numFmtId="0" fontId="6" fillId="33" borderId="9" xfId="43" applyFont="1" applyFill="1" applyBorder="1" applyAlignment="1">
      <alignment horizontal="center" vertical="center"/>
      <protection/>
    </xf>
    <xf numFmtId="178" fontId="6" fillId="33" borderId="9" xfId="44" applyNumberFormat="1" applyFont="1" applyFill="1" applyBorder="1" applyAlignment="1">
      <alignment horizontal="right" vertical="center"/>
      <protection/>
    </xf>
    <xf numFmtId="178" fontId="6" fillId="33" borderId="9" xfId="51" applyNumberFormat="1" applyFont="1" applyFill="1" applyBorder="1" applyAlignment="1">
      <alignment horizontal="right" vertical="center"/>
      <protection/>
    </xf>
    <xf numFmtId="0" fontId="6" fillId="33" borderId="9" xfId="51" applyFont="1" applyFill="1" applyBorder="1" applyAlignment="1">
      <alignment horizontal="center" vertical="center"/>
      <protection/>
    </xf>
    <xf numFmtId="0" fontId="6" fillId="33" borderId="9" xfId="44" applyFont="1" applyFill="1" applyBorder="1" applyAlignment="1">
      <alignment vertical="center"/>
      <protection/>
    </xf>
    <xf numFmtId="0" fontId="6" fillId="33" borderId="9" xfId="44" applyNumberFormat="1" applyFont="1" applyFill="1" applyBorder="1" applyAlignment="1">
      <alignment horizontal="right" vertical="center"/>
      <protection/>
    </xf>
    <xf numFmtId="179" fontId="6" fillId="33" borderId="9" xfId="44" applyNumberFormat="1" applyFont="1" applyFill="1" applyBorder="1" applyAlignment="1">
      <alignment vertical="center"/>
      <protection/>
    </xf>
    <xf numFmtId="0" fontId="4" fillId="33" borderId="9" xfId="44" applyFont="1" applyFill="1" applyBorder="1">
      <alignment vertical="center"/>
      <protection/>
    </xf>
    <xf numFmtId="184" fontId="6" fillId="33" borderId="9" xfId="73" applyNumberFormat="1" applyFont="1" applyFill="1" applyBorder="1" applyAlignment="1">
      <alignment horizontal="right" vertical="center"/>
    </xf>
    <xf numFmtId="0" fontId="4" fillId="33" borderId="9" xfId="43" applyFont="1" applyFill="1" applyBorder="1" applyAlignment="1">
      <alignment horizontal="right" vertical="center"/>
      <protection/>
    </xf>
    <xf numFmtId="0" fontId="4" fillId="33" borderId="9" xfId="44" applyFont="1" applyFill="1" applyBorder="1" applyAlignment="1">
      <alignment vertical="center" shrinkToFit="1"/>
      <protection/>
    </xf>
    <xf numFmtId="0" fontId="6" fillId="33" borderId="9" xfId="0" applyFont="1" applyFill="1" applyBorder="1" applyAlignment="1">
      <alignment horizontal="left" vertical="center"/>
    </xf>
    <xf numFmtId="178" fontId="4" fillId="33" borderId="9" xfId="44" applyNumberFormat="1" applyFont="1" applyFill="1" applyBorder="1" applyAlignment="1">
      <alignment horizontal="center" vertical="center"/>
      <protection/>
    </xf>
    <xf numFmtId="0" fontId="6" fillId="33" borderId="9" xfId="44" applyFont="1" applyFill="1" applyBorder="1" applyAlignment="1">
      <alignment/>
      <protection/>
    </xf>
    <xf numFmtId="178" fontId="6" fillId="33" borderId="0" xfId="44" applyNumberFormat="1" applyFont="1" applyFill="1" applyAlignment="1">
      <alignment/>
      <protection/>
    </xf>
    <xf numFmtId="178" fontId="6" fillId="0" borderId="9" xfId="0" applyNumberFormat="1" applyFont="1" applyFill="1" applyBorder="1" applyAlignment="1">
      <alignment horizontal="right"/>
    </xf>
    <xf numFmtId="0" fontId="6" fillId="0" borderId="9" xfId="0" applyNumberFormat="1" applyFont="1" applyFill="1" applyBorder="1" applyAlignment="1">
      <alignment horizontal="left" vertical="top" wrapText="1"/>
    </xf>
    <xf numFmtId="0" fontId="18" fillId="0" borderId="10" xfId="43" applyFont="1" applyFill="1" applyBorder="1" applyAlignment="1">
      <alignment/>
      <protection/>
    </xf>
    <xf numFmtId="1" fontId="4" fillId="0" borderId="9" xfId="58" applyNumberFormat="1" applyFont="1" applyFill="1" applyBorder="1" applyAlignment="1" applyProtection="1">
      <alignment horizontal="right" vertical="center" shrinkToFit="1"/>
      <protection locked="0"/>
    </xf>
    <xf numFmtId="0" fontId="6" fillId="0" borderId="12" xfId="0" applyNumberFormat="1" applyFont="1" applyFill="1" applyBorder="1" applyAlignment="1" applyProtection="1">
      <alignment horizontal="left" vertical="center"/>
      <protection/>
    </xf>
    <xf numFmtId="1" fontId="6" fillId="0" borderId="9" xfId="0" applyNumberFormat="1" applyFont="1" applyFill="1" applyBorder="1" applyAlignment="1" applyProtection="1">
      <alignment horizontal="right" vertical="center"/>
      <protection/>
    </xf>
    <xf numFmtId="183" fontId="0" fillId="0" borderId="0" xfId="0" applyNumberFormat="1" applyFill="1" applyBorder="1" applyAlignment="1">
      <alignment vertical="center"/>
    </xf>
    <xf numFmtId="0" fontId="4" fillId="0" borderId="0" xfId="43" applyFont="1" applyFill="1" applyAlignment="1">
      <alignment vertical="center"/>
      <protection/>
    </xf>
    <xf numFmtId="0" fontId="4" fillId="0" borderId="10" xfId="43" applyFont="1" applyFill="1" applyBorder="1" applyAlignment="1">
      <alignment vertical="center"/>
      <protection/>
    </xf>
    <xf numFmtId="3" fontId="6" fillId="0" borderId="0" xfId="0" applyNumberFormat="1" applyFont="1" applyFill="1" applyBorder="1" applyAlignment="1" applyProtection="1">
      <alignment horizontal="right" vertical="center"/>
      <protection/>
    </xf>
    <xf numFmtId="0" fontId="7" fillId="0" borderId="9" xfId="49" applyFont="1" applyFill="1" applyBorder="1" applyAlignment="1">
      <alignment horizontal="center" vertical="center"/>
      <protection/>
    </xf>
    <xf numFmtId="178" fontId="7" fillId="0" borderId="9" xfId="59" applyNumberFormat="1" applyFont="1" applyFill="1" applyBorder="1" applyAlignment="1" applyProtection="1">
      <alignment horizontal="center" vertical="center" wrapText="1"/>
      <protection locked="0"/>
    </xf>
    <xf numFmtId="0" fontId="7" fillId="0" borderId="9" xfId="59" applyFont="1" applyFill="1" applyBorder="1" applyAlignment="1" applyProtection="1">
      <alignment horizontal="center" vertical="center" wrapText="1"/>
      <protection locked="0"/>
    </xf>
    <xf numFmtId="0" fontId="6" fillId="0" borderId="9" xfId="49" applyFont="1" applyFill="1" applyBorder="1" applyAlignment="1">
      <alignment horizontal="center" vertical="center"/>
      <protection/>
    </xf>
    <xf numFmtId="177" fontId="4" fillId="0" borderId="9" xfId="43" applyNumberFormat="1" applyFont="1" applyFill="1" applyBorder="1">
      <alignment vertical="center"/>
      <protection/>
    </xf>
    <xf numFmtId="183" fontId="6" fillId="0" borderId="9" xfId="49" applyNumberFormat="1" applyFont="1" applyFill="1" applyBorder="1" applyAlignment="1">
      <alignment horizontal="right" vertical="center"/>
      <protection/>
    </xf>
    <xf numFmtId="0" fontId="6" fillId="0" borderId="9" xfId="49" applyFont="1" applyFill="1" applyBorder="1" applyAlignment="1">
      <alignment horizontal="left" vertical="center"/>
      <protection/>
    </xf>
    <xf numFmtId="185" fontId="4" fillId="0" borderId="9" xfId="43" applyNumberFormat="1" applyFont="1" applyFill="1" applyBorder="1">
      <alignment vertical="center"/>
      <protection/>
    </xf>
    <xf numFmtId="183" fontId="4" fillId="0" borderId="9" xfId="43" applyNumberFormat="1" applyFont="1" applyFill="1" applyBorder="1" applyAlignment="1">
      <alignment horizontal="right" vertical="center"/>
      <protection/>
    </xf>
    <xf numFmtId="0" fontId="6" fillId="0" borderId="9" xfId="41" applyFont="1" applyFill="1" applyBorder="1" applyAlignment="1">
      <alignment vertical="center"/>
      <protection/>
    </xf>
    <xf numFmtId="1" fontId="6" fillId="0" borderId="9" xfId="41" applyNumberFormat="1" applyFont="1" applyFill="1" applyBorder="1" applyAlignment="1" applyProtection="1">
      <alignment vertical="center"/>
      <protection/>
    </xf>
    <xf numFmtId="0" fontId="6" fillId="0" borderId="9" xfId="0" applyFont="1" applyFill="1" applyBorder="1" applyAlignment="1">
      <alignment horizontal="left" vertical="center" indent="1"/>
    </xf>
    <xf numFmtId="178" fontId="4" fillId="0" borderId="9" xfId="43" applyNumberFormat="1" applyFont="1" applyFill="1" applyBorder="1">
      <alignment vertical="center"/>
      <protection/>
    </xf>
    <xf numFmtId="178" fontId="6" fillId="0" borderId="9" xfId="51" applyNumberFormat="1" applyFont="1" applyFill="1" applyBorder="1" applyAlignment="1">
      <alignment horizontal="right" vertical="center"/>
      <protection/>
    </xf>
    <xf numFmtId="178" fontId="6" fillId="0" borderId="9" xfId="49" applyNumberFormat="1" applyFont="1" applyFill="1" applyBorder="1" applyAlignment="1">
      <alignment horizontal="right" vertical="center"/>
      <protection/>
    </xf>
    <xf numFmtId="183" fontId="6" fillId="0" borderId="9" xfId="49" applyNumberFormat="1" applyFont="1" applyFill="1" applyBorder="1">
      <alignment/>
      <protection/>
    </xf>
    <xf numFmtId="3" fontId="6" fillId="0" borderId="9" xfId="43" applyNumberFormat="1" applyFont="1" applyFill="1" applyBorder="1" applyAlignment="1" applyProtection="1">
      <alignment horizontal="left" vertical="center" indent="1"/>
      <protection/>
    </xf>
    <xf numFmtId="0" fontId="6" fillId="0" borderId="13" xfId="0" applyFont="1" applyFill="1" applyBorder="1" applyAlignment="1">
      <alignment horizontal="left" vertical="center" indent="1"/>
    </xf>
    <xf numFmtId="178" fontId="6" fillId="0" borderId="13" xfId="49" applyNumberFormat="1" applyFont="1" applyFill="1" applyBorder="1" applyAlignment="1">
      <alignment horizontal="right" vertical="center"/>
      <protection/>
    </xf>
    <xf numFmtId="183" fontId="6" fillId="0" borderId="13" xfId="49" applyNumberFormat="1" applyFont="1" applyFill="1" applyBorder="1" applyAlignment="1">
      <alignment horizontal="right"/>
      <protection/>
    </xf>
    <xf numFmtId="183" fontId="6" fillId="0" borderId="9" xfId="49" applyNumberFormat="1" applyFont="1" applyFill="1" applyBorder="1" applyAlignment="1">
      <alignment horizontal="right"/>
      <protection/>
    </xf>
    <xf numFmtId="177" fontId="0" fillId="0" borderId="0" xfId="0" applyNumberFormat="1" applyFill="1" applyBorder="1" applyAlignment="1">
      <alignment vertical="center"/>
    </xf>
    <xf numFmtId="0" fontId="4" fillId="0" borderId="0" xfId="43" applyFont="1" applyFill="1" applyBorder="1" applyAlignment="1">
      <alignment horizontal="center" vertical="center"/>
      <protection/>
    </xf>
    <xf numFmtId="183" fontId="4" fillId="0" borderId="0" xfId="43" applyNumberFormat="1" applyFont="1" applyFill="1" applyBorder="1" applyAlignment="1">
      <alignment horizontal="center" vertical="center"/>
      <protection/>
    </xf>
    <xf numFmtId="0" fontId="4" fillId="0" borderId="9" xfId="43" applyNumberFormat="1" applyFont="1" applyFill="1" applyBorder="1">
      <alignment vertical="center"/>
      <protection/>
    </xf>
    <xf numFmtId="183" fontId="4" fillId="0" borderId="9" xfId="43" applyNumberFormat="1" applyFont="1" applyFill="1" applyBorder="1">
      <alignment vertical="center"/>
      <protection/>
    </xf>
    <xf numFmtId="0" fontId="6" fillId="0" borderId="9" xfId="49" applyNumberFormat="1" applyFont="1" applyFill="1" applyBorder="1" applyAlignment="1">
      <alignment horizontal="right" vertical="center"/>
      <protection/>
    </xf>
    <xf numFmtId="0" fontId="6" fillId="0" borderId="9" xfId="42" applyNumberFormat="1" applyFont="1" applyFill="1" applyBorder="1" applyAlignment="1" applyProtection="1">
      <alignment vertical="center"/>
      <protection/>
    </xf>
    <xf numFmtId="0" fontId="6" fillId="0" borderId="9" xfId="42" applyNumberFormat="1" applyFont="1" applyFill="1" applyBorder="1" applyAlignment="1">
      <alignment vertical="center"/>
      <protection/>
    </xf>
    <xf numFmtId="0" fontId="6" fillId="0" borderId="9" xfId="42" applyNumberFormat="1" applyFont="1" applyFill="1" applyBorder="1" applyAlignment="1">
      <alignment horizontal="right" vertical="center"/>
      <protection/>
    </xf>
    <xf numFmtId="183" fontId="6" fillId="0" borderId="9" xfId="42" applyNumberFormat="1" applyFont="1" applyFill="1" applyBorder="1" applyAlignment="1">
      <alignment vertical="center"/>
      <protection/>
    </xf>
    <xf numFmtId="0" fontId="6" fillId="0" borderId="9" xfId="43" applyNumberFormat="1" applyFont="1" applyFill="1" applyBorder="1" applyAlignment="1" applyProtection="1">
      <alignment vertical="center"/>
      <protection/>
    </xf>
    <xf numFmtId="0" fontId="6" fillId="0" borderId="9" xfId="42" applyNumberFormat="1" applyFont="1" applyFill="1" applyBorder="1" applyAlignment="1" applyProtection="1">
      <alignment horizontal="left" vertical="center" indent="1"/>
      <protection/>
    </xf>
    <xf numFmtId="0" fontId="6" fillId="0" borderId="9" xfId="49" applyNumberFormat="1" applyFont="1" applyFill="1" applyBorder="1">
      <alignment/>
      <protection/>
    </xf>
    <xf numFmtId="0" fontId="4" fillId="0" borderId="0" xfId="52" applyFont="1" applyFill="1" applyAlignment="1">
      <alignment horizontal="left" vertical="center" indent="2"/>
      <protection/>
    </xf>
    <xf numFmtId="0" fontId="4" fillId="0" borderId="0" xfId="52" applyFont="1" applyFill="1">
      <alignment vertical="center"/>
      <protection/>
    </xf>
    <xf numFmtId="0" fontId="6" fillId="0" borderId="0" xfId="43" applyFont="1" applyFill="1" applyBorder="1" applyAlignment="1">
      <alignment horizontal="left" vertical="center" indent="2"/>
      <protection/>
    </xf>
    <xf numFmtId="14" fontId="6" fillId="0" borderId="9" xfId="59" applyNumberFormat="1" applyFont="1" applyFill="1" applyBorder="1" applyAlignment="1" applyProtection="1">
      <alignment horizontal="center" vertical="center"/>
      <protection locked="0"/>
    </xf>
    <xf numFmtId="178" fontId="4" fillId="0" borderId="9" xfId="59" applyNumberFormat="1" applyFont="1" applyFill="1" applyBorder="1" applyAlignment="1" applyProtection="1">
      <alignment horizontal="right" vertical="center" wrapText="1"/>
      <protection locked="0"/>
    </xf>
    <xf numFmtId="181" fontId="4" fillId="0" borderId="9" xfId="52" applyNumberFormat="1" applyFont="1" applyFill="1" applyBorder="1" applyAlignment="1">
      <alignment vertical="center"/>
      <protection/>
    </xf>
    <xf numFmtId="178" fontId="11" fillId="0" borderId="12" xfId="59" applyNumberFormat="1" applyFont="1" applyFill="1" applyBorder="1" applyAlignment="1" applyProtection="1">
      <alignment horizontal="center" vertical="center" wrapText="1"/>
      <protection locked="0"/>
    </xf>
    <xf numFmtId="178" fontId="4" fillId="0" borderId="12" xfId="59" applyNumberFormat="1" applyFont="1" applyFill="1" applyBorder="1" applyAlignment="1" applyProtection="1">
      <alignment horizontal="right" vertical="center" wrapText="1"/>
      <protection locked="0"/>
    </xf>
    <xf numFmtId="0" fontId="6" fillId="0" borderId="9" xfId="0" applyNumberFormat="1" applyFont="1" applyFill="1" applyBorder="1" applyAlignment="1">
      <alignment vertical="center"/>
    </xf>
    <xf numFmtId="1" fontId="4" fillId="0" borderId="9" xfId="0" applyNumberFormat="1" applyFont="1" applyFill="1" applyBorder="1" applyAlignment="1">
      <alignment horizontal="right" vertical="center"/>
    </xf>
    <xf numFmtId="1" fontId="4" fillId="0" borderId="14" xfId="0" applyNumberFormat="1" applyFont="1" applyFill="1" applyBorder="1" applyAlignment="1">
      <alignment horizontal="right" vertical="center"/>
    </xf>
    <xf numFmtId="0" fontId="6" fillId="0" borderId="9" xfId="0" applyFont="1" applyFill="1" applyBorder="1" applyAlignment="1">
      <alignment vertical="center"/>
    </xf>
    <xf numFmtId="177" fontId="4" fillId="33" borderId="9" xfId="43" applyNumberFormat="1" applyFont="1" applyFill="1" applyBorder="1">
      <alignment vertical="center"/>
      <protection/>
    </xf>
    <xf numFmtId="0" fontId="4" fillId="0" borderId="9" xfId="0" applyNumberFormat="1" applyFont="1" applyFill="1" applyBorder="1" applyAlignment="1">
      <alignment vertical="center"/>
    </xf>
    <xf numFmtId="0" fontId="6" fillId="0" borderId="0" xfId="43" applyFont="1" applyFill="1" applyBorder="1" applyAlignment="1">
      <alignment horizontal="left" vertical="center" wrapText="1"/>
      <protection/>
    </xf>
    <xf numFmtId="0" fontId="69" fillId="0" borderId="0" xfId="0" applyFont="1" applyFill="1" applyBorder="1" applyAlignment="1">
      <alignment vertical="center" shrinkToFit="1"/>
    </xf>
    <xf numFmtId="0" fontId="70" fillId="0" borderId="0" xfId="0" applyFont="1" applyFill="1" applyBorder="1" applyAlignment="1">
      <alignment vertical="center"/>
    </xf>
    <xf numFmtId="0" fontId="70" fillId="0" borderId="0" xfId="0" applyFont="1" applyFill="1" applyBorder="1" applyAlignment="1">
      <alignment vertical="center" shrinkToFit="1"/>
    </xf>
    <xf numFmtId="0" fontId="4" fillId="0" borderId="0" xfId="43" applyFont="1" applyFill="1" applyAlignment="1">
      <alignment horizontal="center" vertical="center"/>
      <protection/>
    </xf>
    <xf numFmtId="0" fontId="6" fillId="0" borderId="9" xfId="54" applyFont="1" applyFill="1" applyBorder="1" applyAlignment="1">
      <alignment horizontal="center" vertical="center" shrinkToFit="1"/>
      <protection/>
    </xf>
    <xf numFmtId="0" fontId="18" fillId="0" borderId="9" xfId="58" applyFont="1" applyFill="1" applyBorder="1" applyAlignment="1" applyProtection="1">
      <alignment horizontal="left" vertical="center" shrinkToFit="1"/>
      <protection locked="0"/>
    </xf>
    <xf numFmtId="0" fontId="17" fillId="0" borderId="12" xfId="0" applyNumberFormat="1" applyFont="1" applyFill="1" applyBorder="1" applyAlignment="1" applyProtection="1">
      <alignment horizontal="left" vertical="center"/>
      <protection/>
    </xf>
    <xf numFmtId="3" fontId="17" fillId="0" borderId="9" xfId="0" applyNumberFormat="1" applyFont="1" applyFill="1" applyBorder="1" applyAlignment="1" applyProtection="1">
      <alignment horizontal="right" vertical="center"/>
      <protection/>
    </xf>
    <xf numFmtId="3" fontId="17" fillId="0" borderId="14" xfId="0" applyNumberFormat="1" applyFont="1" applyFill="1" applyBorder="1" applyAlignment="1" applyProtection="1">
      <alignment horizontal="right" vertical="center"/>
      <protection/>
    </xf>
    <xf numFmtId="0" fontId="17" fillId="0" borderId="15" xfId="0" applyNumberFormat="1" applyFont="1" applyFill="1" applyBorder="1" applyAlignment="1" applyProtection="1">
      <alignment horizontal="left" vertical="center"/>
      <protection/>
    </xf>
    <xf numFmtId="0" fontId="69" fillId="0" borderId="0" xfId="0" applyFont="1" applyFill="1" applyBorder="1" applyAlignment="1">
      <alignment vertical="center"/>
    </xf>
    <xf numFmtId="0" fontId="0" fillId="0" borderId="0" xfId="0" applyFill="1" applyAlignment="1">
      <alignment vertical="center"/>
    </xf>
    <xf numFmtId="0" fontId="4" fillId="0" borderId="0" xfId="43" applyFont="1" applyFill="1">
      <alignment vertical="center"/>
      <protection/>
    </xf>
    <xf numFmtId="0" fontId="4" fillId="0" borderId="0" xfId="43" applyFont="1" applyFill="1" applyAlignment="1">
      <alignment horizontal="right" vertical="center"/>
      <protection/>
    </xf>
    <xf numFmtId="177" fontId="4" fillId="0" borderId="0" xfId="43" applyNumberFormat="1" applyFont="1" applyFill="1">
      <alignment vertical="center"/>
      <protection/>
    </xf>
    <xf numFmtId="186" fontId="4" fillId="0" borderId="0" xfId="43" applyNumberFormat="1" applyFont="1" applyFill="1">
      <alignment vertical="center"/>
      <protection/>
    </xf>
    <xf numFmtId="0" fontId="4" fillId="0" borderId="0" xfId="46" applyFont="1" applyFill="1" applyBorder="1" applyAlignment="1">
      <alignment horizontal="center" vertical="center"/>
      <protection/>
    </xf>
    <xf numFmtId="0" fontId="7" fillId="0" borderId="9" xfId="43" applyFont="1" applyFill="1" applyBorder="1" applyAlignment="1">
      <alignment horizontal="center" vertical="center"/>
      <protection/>
    </xf>
    <xf numFmtId="0" fontId="6" fillId="0" borderId="9" xfId="43" applyFont="1" applyFill="1" applyBorder="1" applyAlignment="1">
      <alignment horizontal="center" vertical="center"/>
      <protection/>
    </xf>
    <xf numFmtId="1" fontId="4" fillId="0" borderId="9" xfId="46" applyNumberFormat="1" applyFont="1" applyFill="1" applyBorder="1">
      <alignment vertical="center"/>
      <protection/>
    </xf>
    <xf numFmtId="183" fontId="6" fillId="0" borderId="9" xfId="59" applyNumberFormat="1" applyFont="1" applyFill="1" applyBorder="1" applyAlignment="1" applyProtection="1">
      <alignment horizontal="right" vertical="center" wrapText="1"/>
      <protection locked="0"/>
    </xf>
    <xf numFmtId="1" fontId="4" fillId="0" borderId="9" xfId="46" applyNumberFormat="1" applyFont="1" applyFill="1" applyBorder="1" applyAlignment="1">
      <alignment horizontal="right" vertical="center"/>
      <protection/>
    </xf>
    <xf numFmtId="1" fontId="4" fillId="0" borderId="9" xfId="43" applyNumberFormat="1" applyFont="1" applyFill="1" applyBorder="1" applyAlignment="1">
      <alignment horizontal="right" vertical="center"/>
      <protection/>
    </xf>
    <xf numFmtId="1" fontId="4" fillId="0" borderId="9" xfId="43" applyNumberFormat="1" applyFont="1" applyFill="1" applyBorder="1" applyAlignment="1">
      <alignment vertical="center"/>
      <protection/>
    </xf>
    <xf numFmtId="1" fontId="6" fillId="0" borderId="9" xfId="43" applyNumberFormat="1" applyFont="1" applyFill="1" applyBorder="1" applyAlignment="1">
      <alignment horizontal="right" vertical="center"/>
      <protection/>
    </xf>
    <xf numFmtId="1" fontId="6" fillId="0" borderId="9" xfId="46" applyNumberFormat="1" applyFont="1" applyFill="1" applyBorder="1">
      <alignment vertical="center"/>
      <protection/>
    </xf>
    <xf numFmtId="1" fontId="6" fillId="0" borderId="9" xfId="41" applyNumberFormat="1" applyFont="1" applyFill="1" applyBorder="1" applyAlignment="1" applyProtection="1">
      <alignment horizontal="right" vertical="center"/>
      <protection locked="0"/>
    </xf>
    <xf numFmtId="1" fontId="6" fillId="0" borderId="9" xfId="46" applyNumberFormat="1" applyFont="1" applyFill="1" applyBorder="1" applyAlignment="1">
      <alignment horizontal="right" vertical="center"/>
      <protection/>
    </xf>
    <xf numFmtId="1" fontId="4" fillId="0" borderId="9" xfId="43" applyNumberFormat="1" applyFont="1" applyFill="1" applyBorder="1">
      <alignment vertical="center"/>
      <protection/>
    </xf>
    <xf numFmtId="1" fontId="6" fillId="0" borderId="9" xfId="43" applyNumberFormat="1" applyFont="1" applyFill="1" applyBorder="1">
      <alignment vertical="center"/>
      <protection/>
    </xf>
    <xf numFmtId="0" fontId="4" fillId="0" borderId="0" xfId="43" applyFont="1" applyFill="1" applyBorder="1">
      <alignment vertical="center"/>
      <protection/>
    </xf>
    <xf numFmtId="177" fontId="4" fillId="0" borderId="0" xfId="43" applyNumberFormat="1" applyFont="1" applyFill="1" applyAlignment="1">
      <alignment vertical="center"/>
      <protection/>
    </xf>
    <xf numFmtId="186" fontId="4" fillId="0" borderId="0" xfId="43" applyNumberFormat="1" applyFont="1" applyFill="1" applyAlignment="1">
      <alignment vertical="center"/>
      <protection/>
    </xf>
    <xf numFmtId="177" fontId="4" fillId="0" borderId="0" xfId="43" applyNumberFormat="1" applyFont="1" applyFill="1" applyAlignment="1">
      <alignment horizontal="center" vertical="center"/>
      <protection/>
    </xf>
    <xf numFmtId="186" fontId="4" fillId="0" borderId="0" xfId="46" applyNumberFormat="1" applyFont="1" applyFill="1" applyBorder="1" applyAlignment="1">
      <alignment horizontal="right" vertical="center"/>
      <protection/>
    </xf>
    <xf numFmtId="186" fontId="7" fillId="0" borderId="9" xfId="59" applyNumberFormat="1" applyFont="1" applyFill="1" applyBorder="1" applyAlignment="1" applyProtection="1">
      <alignment horizontal="center" vertical="center" wrapText="1"/>
      <protection locked="0"/>
    </xf>
    <xf numFmtId="186" fontId="6" fillId="0" borderId="9" xfId="59" applyNumberFormat="1" applyFont="1" applyFill="1" applyBorder="1" applyAlignment="1" applyProtection="1">
      <alignment horizontal="center" vertical="center" wrapText="1"/>
      <protection locked="0"/>
    </xf>
    <xf numFmtId="180" fontId="4" fillId="0" borderId="9" xfId="43" applyNumberFormat="1" applyFont="1" applyFill="1" applyBorder="1">
      <alignment vertical="center"/>
      <protection/>
    </xf>
    <xf numFmtId="177" fontId="4" fillId="0" borderId="9" xfId="43" applyNumberFormat="1" applyFont="1" applyFill="1" applyBorder="1" applyAlignment="1">
      <alignment horizontal="right" vertical="center"/>
      <protection/>
    </xf>
    <xf numFmtId="186" fontId="4" fillId="0" borderId="9" xfId="43" applyNumberFormat="1" applyFont="1" applyFill="1" applyBorder="1">
      <alignment vertical="center"/>
      <protection/>
    </xf>
    <xf numFmtId="186" fontId="4" fillId="0" borderId="9" xfId="43" applyNumberFormat="1" applyFont="1" applyFill="1" applyBorder="1" applyAlignment="1">
      <alignment horizontal="right" vertical="center"/>
      <protection/>
    </xf>
    <xf numFmtId="177" fontId="4" fillId="0" borderId="0" xfId="43" applyNumberFormat="1" applyFont="1" applyFill="1" applyBorder="1">
      <alignment vertical="center"/>
      <protection/>
    </xf>
    <xf numFmtId="187" fontId="6" fillId="0" borderId="0" xfId="47" applyNumberFormat="1" applyFont="1" applyFill="1" applyBorder="1" applyAlignment="1">
      <alignment vertical="center"/>
      <protection/>
    </xf>
    <xf numFmtId="41" fontId="6" fillId="0" borderId="0" xfId="72" applyFont="1" applyFill="1" applyBorder="1" applyAlignment="1">
      <alignment vertical="center"/>
    </xf>
    <xf numFmtId="187" fontId="6" fillId="0" borderId="0" xfId="47" applyNumberFormat="1" applyFont="1" applyFill="1" applyAlignment="1">
      <alignment vertical="center"/>
      <protection/>
    </xf>
    <xf numFmtId="41" fontId="6" fillId="0" borderId="0" xfId="72" applyFont="1" applyFill="1" applyAlignment="1">
      <alignment vertical="center"/>
    </xf>
    <xf numFmtId="0" fontId="6" fillId="0" borderId="0" xfId="47" applyNumberFormat="1" applyFont="1" applyFill="1" applyAlignment="1">
      <alignment vertical="center"/>
      <protection/>
    </xf>
    <xf numFmtId="183" fontId="6" fillId="0" borderId="0" xfId="47" applyNumberFormat="1" applyFont="1" applyFill="1" applyAlignment="1">
      <alignment vertical="center"/>
      <protection/>
    </xf>
    <xf numFmtId="0" fontId="4" fillId="0" borderId="0" xfId="43" applyNumberFormat="1" applyFont="1" applyFill="1" applyAlignment="1">
      <alignment vertical="center"/>
      <protection/>
    </xf>
    <xf numFmtId="183" fontId="6" fillId="0" borderId="0" xfId="0" applyNumberFormat="1" applyFont="1" applyFill="1" applyBorder="1" applyAlignment="1">
      <alignment vertical="center"/>
    </xf>
    <xf numFmtId="183" fontId="6" fillId="0" borderId="0" xfId="47" applyNumberFormat="1" applyFont="1" applyFill="1" applyBorder="1" applyAlignment="1">
      <alignment vertical="center"/>
      <protection/>
    </xf>
    <xf numFmtId="41" fontId="6" fillId="0" borderId="0" xfId="72" applyFont="1" applyFill="1" applyBorder="1" applyAlignment="1" applyProtection="1">
      <alignment horizontal="center" vertical="center"/>
      <protection/>
    </xf>
    <xf numFmtId="0" fontId="6" fillId="0" borderId="0" xfId="47" applyNumberFormat="1" applyFont="1" applyFill="1" applyBorder="1" applyAlignment="1" applyProtection="1">
      <alignment horizontal="right" vertical="center"/>
      <protection/>
    </xf>
    <xf numFmtId="187" fontId="7" fillId="0" borderId="9" xfId="54" applyNumberFormat="1" applyFont="1" applyFill="1" applyBorder="1" applyAlignment="1" applyProtection="1">
      <alignment horizontal="center" vertical="center"/>
      <protection/>
    </xf>
    <xf numFmtId="41" fontId="7" fillId="0" borderId="9" xfId="72" applyFont="1" applyFill="1" applyBorder="1" applyAlignment="1" applyProtection="1">
      <alignment horizontal="center" vertical="center"/>
      <protection/>
    </xf>
    <xf numFmtId="0" fontId="7" fillId="0" borderId="9" xfId="47" applyNumberFormat="1" applyFont="1" applyFill="1" applyBorder="1" applyAlignment="1">
      <alignment horizontal="center" vertical="center" wrapText="1"/>
      <protection/>
    </xf>
    <xf numFmtId="187" fontId="15" fillId="0" borderId="9" xfId="54" applyNumberFormat="1" applyFont="1" applyFill="1" applyBorder="1" applyAlignment="1" applyProtection="1">
      <alignment horizontal="left" vertical="center" wrapText="1"/>
      <protection/>
    </xf>
    <xf numFmtId="178" fontId="20" fillId="0" borderId="9" xfId="46" applyNumberFormat="1" applyFont="1" applyFill="1" applyBorder="1">
      <alignment vertical="center"/>
      <protection/>
    </xf>
    <xf numFmtId="0" fontId="20" fillId="0" borderId="9" xfId="43" applyNumberFormat="1" applyFont="1" applyFill="1" applyBorder="1">
      <alignment vertical="center"/>
      <protection/>
    </xf>
    <xf numFmtId="187" fontId="6" fillId="0" borderId="9" xfId="54" applyNumberFormat="1" applyFont="1" applyFill="1" applyBorder="1" applyAlignment="1" applyProtection="1">
      <alignment horizontal="left" vertical="center" wrapText="1" indent="1"/>
      <protection/>
    </xf>
    <xf numFmtId="178" fontId="4" fillId="0" borderId="9" xfId="46" applyNumberFormat="1" applyFont="1" applyFill="1" applyBorder="1" applyAlignment="1">
      <alignment horizontal="right" vertical="center"/>
      <protection/>
    </xf>
    <xf numFmtId="180" fontId="6" fillId="0" borderId="0" xfId="47" applyNumberFormat="1" applyFont="1" applyFill="1" applyBorder="1" applyAlignment="1">
      <alignment vertical="center"/>
      <protection/>
    </xf>
    <xf numFmtId="183" fontId="6" fillId="0" borderId="0" xfId="72" applyNumberFormat="1" applyFont="1" applyFill="1" applyBorder="1" applyAlignment="1">
      <alignment vertical="center"/>
    </xf>
    <xf numFmtId="177" fontId="15" fillId="0" borderId="9" xfId="72" applyNumberFormat="1" applyFont="1" applyFill="1" applyBorder="1" applyAlignment="1" applyProtection="1">
      <alignment horizontal="right" vertical="center"/>
      <protection/>
    </xf>
    <xf numFmtId="0" fontId="15" fillId="0" borderId="9" xfId="47" applyNumberFormat="1" applyFont="1" applyFill="1" applyBorder="1" applyAlignment="1" applyProtection="1">
      <alignment horizontal="right" vertical="center"/>
      <protection/>
    </xf>
    <xf numFmtId="0" fontId="6" fillId="0" borderId="0" xfId="72" applyNumberFormat="1" applyFont="1" applyFill="1" applyAlignment="1">
      <alignment vertical="center"/>
    </xf>
    <xf numFmtId="184" fontId="6" fillId="0" borderId="0" xfId="47" applyNumberFormat="1" applyFont="1" applyFill="1" applyAlignment="1">
      <alignment vertical="center"/>
      <protection/>
    </xf>
    <xf numFmtId="184" fontId="6" fillId="0" borderId="0" xfId="47" applyNumberFormat="1" applyFont="1" applyFill="1" applyBorder="1" applyAlignment="1" applyProtection="1">
      <alignment horizontal="right" vertical="center"/>
      <protection/>
    </xf>
    <xf numFmtId="184" fontId="7" fillId="0" borderId="9" xfId="47" applyNumberFormat="1" applyFont="1" applyFill="1" applyBorder="1" applyAlignment="1">
      <alignment horizontal="center" vertical="center" wrapText="1"/>
      <protection/>
    </xf>
    <xf numFmtId="0" fontId="15" fillId="0" borderId="9" xfId="72" applyNumberFormat="1" applyFont="1" applyFill="1" applyBorder="1" applyAlignment="1" applyProtection="1">
      <alignment horizontal="right" vertical="center"/>
      <protection/>
    </xf>
    <xf numFmtId="183" fontId="15" fillId="0" borderId="9" xfId="47" applyNumberFormat="1" applyFont="1" applyFill="1" applyBorder="1" applyAlignment="1" applyProtection="1">
      <alignment horizontal="right" vertical="center"/>
      <protection/>
    </xf>
    <xf numFmtId="2" fontId="6" fillId="0" borderId="0" xfId="47" applyNumberFormat="1" applyFont="1" applyFill="1" applyBorder="1" applyAlignment="1">
      <alignment vertical="center"/>
      <protection/>
    </xf>
    <xf numFmtId="187" fontId="6" fillId="0" borderId="9" xfId="54" applyNumberFormat="1" applyFont="1" applyFill="1" applyBorder="1" applyAlignment="1" applyProtection="1">
      <alignment horizontal="left" vertical="center" wrapText="1"/>
      <protection/>
    </xf>
    <xf numFmtId="0" fontId="6" fillId="0" borderId="9" xfId="72" applyNumberFormat="1" applyFont="1" applyFill="1" applyBorder="1" applyAlignment="1" applyProtection="1">
      <alignment horizontal="right" vertical="center"/>
      <protection/>
    </xf>
    <xf numFmtId="183" fontId="6" fillId="0" borderId="9" xfId="72" applyNumberFormat="1" applyFont="1" applyFill="1" applyBorder="1" applyAlignment="1" applyProtection="1">
      <alignment horizontal="right" vertical="center"/>
      <protection/>
    </xf>
    <xf numFmtId="4" fontId="71" fillId="0" borderId="0" xfId="0" applyNumberFormat="1" applyFont="1" applyFill="1" applyBorder="1" applyAlignment="1">
      <alignment vertical="center"/>
    </xf>
    <xf numFmtId="183" fontId="6" fillId="0" borderId="9" xfId="47" applyNumberFormat="1" applyFont="1" applyFill="1" applyBorder="1" applyAlignment="1" applyProtection="1">
      <alignment horizontal="right" vertical="center"/>
      <protection/>
    </xf>
    <xf numFmtId="0" fontId="70" fillId="0" borderId="0" xfId="0" applyFont="1" applyFill="1" applyBorder="1" applyAlignment="1">
      <alignment vertical="center"/>
    </xf>
    <xf numFmtId="0" fontId="70" fillId="0" borderId="0" xfId="0" applyFont="1" applyFill="1" applyBorder="1" applyAlignment="1">
      <alignment horizontal="center" vertical="center"/>
    </xf>
    <xf numFmtId="0" fontId="72" fillId="0" borderId="9" xfId="0" applyFont="1" applyFill="1" applyBorder="1" applyAlignment="1">
      <alignment horizontal="center" vertical="center"/>
    </xf>
    <xf numFmtId="0" fontId="73" fillId="0" borderId="9" xfId="0" applyFont="1" applyFill="1" applyBorder="1" applyAlignment="1">
      <alignment vertical="center"/>
    </xf>
    <xf numFmtId="0" fontId="70" fillId="0" borderId="9" xfId="0" applyFont="1" applyFill="1" applyBorder="1" applyAlignment="1">
      <alignment horizontal="center" vertical="center"/>
    </xf>
    <xf numFmtId="0" fontId="73" fillId="0" borderId="9" xfId="0" applyFont="1" applyFill="1" applyBorder="1" applyAlignment="1">
      <alignment horizontal="left" vertical="center"/>
    </xf>
    <xf numFmtId="0" fontId="70" fillId="0" borderId="9" xfId="0" applyFont="1" applyFill="1" applyBorder="1" applyAlignment="1">
      <alignment horizontal="justify" vertical="center"/>
    </xf>
    <xf numFmtId="0" fontId="73" fillId="0" borderId="9" xfId="0" applyFont="1" applyFill="1" applyBorder="1" applyAlignment="1">
      <alignment horizontal="justify" vertical="center"/>
    </xf>
    <xf numFmtId="0" fontId="72" fillId="0" borderId="0" xfId="0" applyFont="1" applyFill="1" applyBorder="1" applyAlignment="1">
      <alignment vertical="center" wrapText="1"/>
    </xf>
    <xf numFmtId="0" fontId="74" fillId="0" borderId="0" xfId="0" applyFont="1" applyFill="1" applyBorder="1" applyAlignment="1">
      <alignment horizontal="center" vertical="center"/>
    </xf>
    <xf numFmtId="0" fontId="75" fillId="0" borderId="0" xfId="0" applyFont="1" applyFill="1" applyBorder="1" applyAlignment="1">
      <alignment horizontal="justify" vertical="center"/>
    </xf>
    <xf numFmtId="0" fontId="76" fillId="0" borderId="0" xfId="0" applyFont="1" applyFill="1" applyBorder="1" applyAlignment="1">
      <alignment horizontal="center" vertical="center"/>
    </xf>
    <xf numFmtId="0" fontId="77" fillId="0" borderId="0" xfId="0" applyFont="1" applyFill="1" applyBorder="1" applyAlignment="1">
      <alignment horizontal="center" vertical="center"/>
    </xf>
    <xf numFmtId="0" fontId="78" fillId="0" borderId="0" xfId="0" applyFont="1" applyFill="1" applyBorder="1" applyAlignment="1">
      <alignment horizontal="center" vertical="center"/>
    </xf>
    <xf numFmtId="57" fontId="78" fillId="0" borderId="0" xfId="0" applyNumberFormat="1" applyFont="1" applyFill="1" applyBorder="1" applyAlignment="1">
      <alignment horizontal="center" vertical="center"/>
    </xf>
    <xf numFmtId="0" fontId="79" fillId="0" borderId="0" xfId="0" applyFont="1" applyFill="1" applyBorder="1" applyAlignment="1">
      <alignment horizontal="center" vertical="center"/>
    </xf>
    <xf numFmtId="0" fontId="80" fillId="0" borderId="9" xfId="0" applyFont="1" applyFill="1" applyBorder="1" applyAlignment="1">
      <alignment horizontal="center" vertical="center"/>
    </xf>
    <xf numFmtId="0" fontId="80" fillId="0" borderId="9" xfId="0" applyNumberFormat="1" applyFont="1" applyFill="1" applyBorder="1" applyAlignment="1">
      <alignment horizontal="center" vertical="center" wrapText="1"/>
    </xf>
    <xf numFmtId="187" fontId="5" fillId="0" borderId="0" xfId="47" applyNumberFormat="1" applyFont="1" applyFill="1" applyAlignment="1" applyProtection="1" quotePrefix="1">
      <alignment horizontal="center" vertical="center"/>
      <protection/>
    </xf>
    <xf numFmtId="187" fontId="5" fillId="0" borderId="0" xfId="47" applyNumberFormat="1" applyFont="1" applyFill="1" applyAlignment="1" applyProtection="1">
      <alignment horizontal="center" vertical="center"/>
      <protection/>
    </xf>
    <xf numFmtId="0" fontId="10" fillId="0" borderId="0" xfId="43" applyFont="1" applyFill="1" applyAlignment="1">
      <alignment horizontal="center" vertical="center"/>
      <protection/>
    </xf>
    <xf numFmtId="0" fontId="10" fillId="0" borderId="0" xfId="43" applyFont="1" applyFill="1" applyAlignment="1">
      <alignment horizontal="right" vertical="center"/>
      <protection/>
    </xf>
    <xf numFmtId="177" fontId="10" fillId="0" borderId="0" xfId="43" applyNumberFormat="1" applyFont="1" applyFill="1" applyAlignment="1">
      <alignment horizontal="center" vertical="center"/>
      <protection/>
    </xf>
    <xf numFmtId="0" fontId="4" fillId="0" borderId="16" xfId="43" applyFont="1" applyFill="1" applyBorder="1" applyAlignment="1">
      <alignment horizontal="left" vertical="center" wrapText="1"/>
      <protection/>
    </xf>
    <xf numFmtId="0" fontId="4" fillId="0" borderId="16" xfId="43" applyFont="1" applyFill="1" applyBorder="1" applyAlignment="1">
      <alignment horizontal="right" vertical="center" wrapText="1"/>
      <protection/>
    </xf>
    <xf numFmtId="0" fontId="4" fillId="0" borderId="0" xfId="43" applyFont="1" applyFill="1" applyBorder="1" applyAlignment="1">
      <alignment horizontal="left" vertical="center" wrapText="1"/>
      <protection/>
    </xf>
    <xf numFmtId="0" fontId="4" fillId="0" borderId="0" xfId="43" applyFont="1" applyFill="1" applyBorder="1" applyAlignment="1">
      <alignment horizontal="right" vertical="center" wrapText="1"/>
      <protection/>
    </xf>
    <xf numFmtId="0" fontId="8" fillId="0" borderId="0" xfId="0" applyFont="1" applyFill="1" applyBorder="1" applyAlignment="1">
      <alignment horizontal="center" vertical="center"/>
    </xf>
    <xf numFmtId="0" fontId="12" fillId="0" borderId="0" xfId="0" applyNumberFormat="1" applyFont="1" applyFill="1" applyBorder="1" applyAlignment="1">
      <alignment horizontal="left" vertical="justify" wrapText="1"/>
    </xf>
    <xf numFmtId="0" fontId="13" fillId="0" borderId="0" xfId="0" applyNumberFormat="1" applyFont="1" applyFill="1" applyBorder="1" applyAlignment="1">
      <alignment horizontal="left" vertical="justify" wrapText="1"/>
    </xf>
    <xf numFmtId="0" fontId="4" fillId="0" borderId="0" xfId="43" applyFont="1" applyFill="1" applyAlignment="1">
      <alignment horizontal="left" vertical="center"/>
      <protection/>
    </xf>
    <xf numFmtId="0" fontId="21" fillId="0" borderId="0" xfId="43" applyFont="1" applyFill="1" applyAlignment="1">
      <alignment horizontal="center" vertical="center"/>
      <protection/>
    </xf>
    <xf numFmtId="0" fontId="4" fillId="0" borderId="0" xfId="43" applyFont="1" applyFill="1" applyAlignment="1">
      <alignment horizontal="center" vertical="center"/>
      <protection/>
    </xf>
    <xf numFmtId="0" fontId="14" fillId="0" borderId="0" xfId="43" applyFont="1" applyFill="1" applyBorder="1" applyAlignment="1">
      <alignment horizontal="center" vertical="center"/>
      <protection/>
    </xf>
    <xf numFmtId="0" fontId="6" fillId="0" borderId="0" xfId="43" applyFont="1" applyFill="1" applyBorder="1" applyAlignment="1">
      <alignment horizontal="center" vertical="center"/>
      <protection/>
    </xf>
    <xf numFmtId="183" fontId="10" fillId="0" borderId="0" xfId="43" applyNumberFormat="1" applyFont="1" applyFill="1" applyAlignment="1">
      <alignment horizontal="center" vertical="center"/>
      <protection/>
    </xf>
    <xf numFmtId="0" fontId="12" fillId="0" borderId="0" xfId="0" applyFont="1" applyFill="1" applyBorder="1" applyAlignment="1">
      <alignment horizontal="left" vertical="justify" wrapText="1"/>
    </xf>
    <xf numFmtId="0" fontId="13" fillId="0" borderId="0" xfId="0" applyFont="1" applyFill="1" applyBorder="1" applyAlignment="1">
      <alignment horizontal="left" vertical="justify" wrapText="1"/>
    </xf>
    <xf numFmtId="0" fontId="4" fillId="0" borderId="10" xfId="43" applyFont="1" applyFill="1" applyBorder="1" applyAlignment="1">
      <alignment horizontal="center" vertical="center"/>
      <protection/>
    </xf>
    <xf numFmtId="0" fontId="4" fillId="33" borderId="0" xfId="43" applyFont="1" applyFill="1" applyAlignment="1">
      <alignment horizontal="left" vertical="center"/>
      <protection/>
    </xf>
    <xf numFmtId="0" fontId="10" fillId="33" borderId="0" xfId="43" applyFont="1" applyFill="1" applyAlignment="1">
      <alignment horizontal="center" vertical="center"/>
      <protection/>
    </xf>
    <xf numFmtId="0" fontId="4" fillId="33" borderId="10" xfId="44" applyFont="1" applyFill="1" applyBorder="1" applyAlignment="1">
      <alignment horizontal="right" vertical="center"/>
      <protection/>
    </xf>
    <xf numFmtId="0" fontId="12" fillId="0" borderId="0" xfId="0" applyFont="1" applyFill="1" applyBorder="1" applyAlignment="1">
      <alignment horizontal="left" vertical="justify"/>
    </xf>
    <xf numFmtId="177" fontId="6" fillId="33" borderId="0" xfId="40" applyNumberFormat="1" applyFont="1" applyFill="1" applyBorder="1" applyAlignment="1">
      <alignment horizontal="center" vertical="center"/>
      <protection/>
    </xf>
    <xf numFmtId="0" fontId="6" fillId="33" borderId="0" xfId="40" applyFont="1" applyFill="1" applyBorder="1" applyAlignment="1">
      <alignment horizontal="center" vertical="center"/>
      <protection/>
    </xf>
    <xf numFmtId="0" fontId="4" fillId="33" borderId="16" xfId="44" applyFont="1" applyFill="1" applyBorder="1" applyAlignment="1">
      <alignment horizontal="left" vertical="center" wrapText="1"/>
      <protection/>
    </xf>
    <xf numFmtId="0" fontId="4" fillId="33" borderId="0" xfId="44" applyFont="1" applyFill="1" applyAlignment="1">
      <alignment horizontal="left" vertical="center" wrapText="1"/>
      <protection/>
    </xf>
    <xf numFmtId="0" fontId="9" fillId="0" borderId="0" xfId="0" applyFont="1" applyFill="1" applyBorder="1" applyAlignment="1">
      <alignment horizontal="left" vertical="justify" wrapText="1"/>
    </xf>
    <xf numFmtId="0" fontId="19" fillId="0" borderId="0" xfId="0" applyFont="1" applyFill="1" applyBorder="1" applyAlignment="1">
      <alignment horizontal="left" vertical="justify"/>
    </xf>
    <xf numFmtId="183" fontId="4" fillId="0" borderId="0" xfId="43" applyNumberFormat="1" applyFont="1" applyFill="1" applyAlignment="1">
      <alignment horizontal="left" vertical="center"/>
      <protection/>
    </xf>
    <xf numFmtId="177" fontId="4" fillId="0" borderId="0" xfId="43" applyNumberFormat="1" applyFont="1" applyFill="1" applyAlignment="1">
      <alignment horizontal="left" vertical="center"/>
      <protection/>
    </xf>
    <xf numFmtId="177" fontId="4" fillId="0" borderId="10" xfId="43" applyNumberFormat="1" applyFont="1" applyBorder="1" applyAlignment="1">
      <alignment horizontal="right" vertical="center"/>
      <protection/>
    </xf>
    <xf numFmtId="183" fontId="4" fillId="0" borderId="10" xfId="43" applyNumberFormat="1" applyFont="1" applyBorder="1" applyAlignment="1">
      <alignment horizontal="right" vertical="center"/>
      <protection/>
    </xf>
    <xf numFmtId="0" fontId="14" fillId="0" borderId="0" xfId="45" applyFont="1" applyFill="1" applyBorder="1" applyAlignment="1">
      <alignment horizontal="center" vertical="center"/>
      <protection/>
    </xf>
    <xf numFmtId="177" fontId="14" fillId="0" borderId="0" xfId="45" applyNumberFormat="1" applyFont="1" applyFill="1" applyBorder="1" applyAlignment="1">
      <alignment horizontal="center" vertical="center"/>
      <protection/>
    </xf>
    <xf numFmtId="0" fontId="4" fillId="0" borderId="10" xfId="45" applyFont="1" applyFill="1" applyBorder="1" applyAlignment="1">
      <alignment horizontal="center" vertical="center"/>
      <protection/>
    </xf>
    <xf numFmtId="177" fontId="4" fillId="0" borderId="10" xfId="45" applyNumberFormat="1" applyFont="1" applyFill="1" applyBorder="1" applyAlignment="1">
      <alignment horizontal="center" vertical="center"/>
      <protection/>
    </xf>
    <xf numFmtId="178" fontId="7" fillId="0" borderId="9" xfId="45" applyNumberFormat="1" applyFont="1" applyFill="1" applyBorder="1" applyAlignment="1">
      <alignment horizontal="center" vertical="center" wrapText="1"/>
      <protection/>
    </xf>
    <xf numFmtId="177" fontId="7" fillId="0" borderId="9" xfId="45" applyNumberFormat="1" applyFont="1" applyFill="1" applyBorder="1" applyAlignment="1">
      <alignment horizontal="center" vertical="center" wrapText="1"/>
      <protection/>
    </xf>
    <xf numFmtId="0" fontId="7" fillId="0" borderId="9" xfId="45" applyFont="1" applyFill="1" applyBorder="1" applyAlignment="1">
      <alignment horizontal="center" vertical="center" wrapText="1"/>
      <protection/>
    </xf>
    <xf numFmtId="0" fontId="10" fillId="0" borderId="0" xfId="53" applyFont="1" applyFill="1" applyAlignment="1">
      <alignment horizontal="center" vertical="center" wrapText="1"/>
      <protection/>
    </xf>
    <xf numFmtId="0" fontId="10" fillId="0" borderId="0" xfId="53" applyFont="1" applyFill="1" applyAlignment="1">
      <alignment horizontal="center" vertical="center"/>
      <protection/>
    </xf>
    <xf numFmtId="0" fontId="10" fillId="0" borderId="0" xfId="53" applyFont="1" applyAlignment="1">
      <alignment horizontal="center" vertical="center" wrapText="1"/>
      <protection/>
    </xf>
    <xf numFmtId="0" fontId="10" fillId="0" borderId="0" xfId="53" applyFont="1" applyAlignment="1">
      <alignment horizontal="center" vertical="center"/>
      <protection/>
    </xf>
    <xf numFmtId="0" fontId="5" fillId="0" borderId="0" xfId="57" applyFont="1" applyBorder="1" applyAlignment="1">
      <alignment horizontal="center" vertical="center" wrapText="1"/>
      <protection/>
    </xf>
    <xf numFmtId="0" fontId="7" fillId="0" borderId="9" xfId="57" applyFont="1" applyBorder="1" applyAlignment="1">
      <alignment horizontal="center" vertical="center" wrapText="1"/>
      <protection/>
    </xf>
    <xf numFmtId="0" fontId="5" fillId="0" borderId="0" xfId="48" applyFont="1" applyBorder="1" applyAlignment="1">
      <alignment horizontal="center" vertical="center" wrapText="1"/>
      <protection/>
    </xf>
    <xf numFmtId="0" fontId="6" fillId="0" borderId="0" xfId="48" applyFont="1" applyBorder="1" applyAlignment="1">
      <alignment horizontal="right" vertical="center" wrapText="1"/>
      <protection/>
    </xf>
    <xf numFmtId="0" fontId="5" fillId="0" borderId="0" xfId="56" applyFont="1" applyBorder="1" applyAlignment="1">
      <alignment horizontal="center" vertical="center" wrapText="1"/>
      <protection/>
    </xf>
    <xf numFmtId="0" fontId="6" fillId="0" borderId="0" xfId="56" applyFont="1" applyBorder="1" applyAlignment="1">
      <alignment horizontal="right" vertical="center" wrapText="1"/>
      <protection/>
    </xf>
  </cellXfs>
  <cellStyles count="7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2" xfId="41"/>
    <cellStyle name="常规 13" xfId="42"/>
    <cellStyle name="常规 2" xfId="43"/>
    <cellStyle name="常规 2 2 3" xfId="44"/>
    <cellStyle name="常规 2 3" xfId="45"/>
    <cellStyle name="常规 2 3 2" xfId="46"/>
    <cellStyle name="常规 2 6" xfId="47"/>
    <cellStyle name="常规 2 9" xfId="48"/>
    <cellStyle name="常规 3" xfId="49"/>
    <cellStyle name="常规 3 2" xfId="50"/>
    <cellStyle name="常规 3 3" xfId="51"/>
    <cellStyle name="常规 3 4" xfId="52"/>
    <cellStyle name="常规 3 5" xfId="53"/>
    <cellStyle name="常规 4" xfId="54"/>
    <cellStyle name="常规 4 2" xfId="55"/>
    <cellStyle name="常规 6 2" xfId="56"/>
    <cellStyle name="常规 7" xfId="57"/>
    <cellStyle name="常规 9" xfId="58"/>
    <cellStyle name="常规_2007人代会数据 2" xfId="59"/>
    <cellStyle name="Hyperlink" xfId="60"/>
    <cellStyle name="好"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千位分隔[0] 2" xfId="72"/>
    <cellStyle name="千位分隔[0] 3 2" xfId="73"/>
    <cellStyle name="强调文字颜色 1" xfId="74"/>
    <cellStyle name="强调文字颜色 2" xfId="75"/>
    <cellStyle name="强调文字颜色 3" xfId="76"/>
    <cellStyle name="强调文字颜色 4" xfId="77"/>
    <cellStyle name="强调文字颜色 5" xfId="78"/>
    <cellStyle name="强调文字颜色 6" xfId="79"/>
    <cellStyle name="适中" xfId="80"/>
    <cellStyle name="输出" xfId="81"/>
    <cellStyle name="输入" xfId="82"/>
    <cellStyle name="Followed Hyperlink" xfId="83"/>
    <cellStyle name="注释"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externalLink" Target="externalLinks/externalLink1.xml" /><Relationship Id="rId46" Type="http://schemas.openxmlformats.org/officeDocument/2006/relationships/externalLink" Target="externalLinks/externalLink2.xml" /><Relationship Id="rId47" Type="http://schemas.openxmlformats.org/officeDocument/2006/relationships/externalLink" Target="externalLinks/externalLink3.xml" /><Relationship Id="rId48" Type="http://schemas.openxmlformats.org/officeDocument/2006/relationships/externalLink" Target="externalLinks/externalLink4.xml" /><Relationship Id="rId49" Type="http://schemas.openxmlformats.org/officeDocument/2006/relationships/externalLink" Target="externalLinks/externalLink5.xml" /><Relationship Id="rId50" Type="http://schemas.openxmlformats.org/officeDocument/2006/relationships/externalLink" Target="externalLinks/externalLink6.xml" /><Relationship Id="rId51" Type="http://schemas.openxmlformats.org/officeDocument/2006/relationships/externalLink" Target="externalLinks/externalLink7.xml" /><Relationship Id="rId52" Type="http://schemas.openxmlformats.org/officeDocument/2006/relationships/externalLink" Target="externalLinks/externalLink8.xml" /><Relationship Id="rId53" Type="http://schemas.openxmlformats.org/officeDocument/2006/relationships/externalLink" Target="externalLinks/externalLink9.xml" /><Relationship Id="rId54" Type="http://schemas.openxmlformats.org/officeDocument/2006/relationships/externalLink" Target="externalLinks/externalLink10.xml" /><Relationship Id="rId55" Type="http://schemas.openxmlformats.org/officeDocument/2006/relationships/externalLink" Target="externalLinks/externalLink11.xml" /><Relationship Id="rId5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lyxfei\2020&#24180;\&#38215;&#34903;\2020&#24180;1-10&#26376;&#20065;&#38215;&#25910;&#20837;&#23436;&#25104;&#24773;&#20917;&#34920;.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39044;&#31639;&#31185;\&#30041;&#23384;\2021\&#39044;&#31639;&#25253;&#21578;\&#20004;&#20250;&#25253;&#21578;\&#20844;&#24320;\&#39044;&#31639;&#25253;&#21578;&#38468;&#34920;&#65288;&#20844;&#24320;&#65289;.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39044;&#31639;&#31185;\&#30041;&#23384;\2021\&#39044;&#31639;&#25253;&#21578;\&#20004;&#20250;&#25253;&#21578;\&#20844;&#24320;\http:\10.85.123.1:6080\Documents%20and%20Settings\Administrator\&#26700;&#38754;\&#29579;&#26041;&#33459;2012\&#25253;&#36130;&#25919;&#37096;\2013&#39044;&#31639;&#25253;&#36130;&#25919;&#37096;\3&#26376;\3&#26376;\2013&#21306;&#21439;&#39044;&#31639;3.31\901%20&#28189;&#20013;&#213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9044;&#31639;&#25253;&#21578;&#38468;&#34920;(&#34945;&#40527;&#259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TS01\jhc\CHR\ARBEJDE\Q4DK.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10.85.123.1:6080\Documents%20and%20Settings\Administrator\&#26700;&#38754;\&#29579;&#26041;&#33459;2012\&#25253;&#36130;&#25919;&#37096;\2013&#39044;&#31639;&#25253;&#36130;&#25919;&#37096;\3&#26376;\3&#26376;\2013&#21306;&#21439;&#39044;&#31639;3.31\901%20&#28189;&#20013;&#2130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NTS01\jhc\unzipped\Eastern%20Airline%20FE\GP\tamer\WINDOWS\GP_AT.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H:\&#37096;&#38376;&#39044;&#31639;&#65288;2012&#65289;\2012&#24066;&#32423;&#19987;&#39033;&#36164;&#37329;\2012&#24180;&#24066;&#32423;&#19987;&#39033;&#36164;&#37329;&#2408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WINDOWS\TEMP\GOLDPYR4\ARENTO\TOOLBOX.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H:\Documents\2012&#24180;&#25991;&#20214;\2012&#24180;&#20915;&#31639;\&#20915;&#31639;&#36164;&#26009;\1231\POWER%20ASSUMPTION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NTS01\jhc\unzipped\Eastern%20Airline%20FE\GP\tamer\DOS\TEMP\GPTLBX9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20年收入任务核对"/>
      <sheetName val="上年同期（粘贴上年乡收入）"/>
      <sheetName val="乡完成"/>
      <sheetName val="乡收入"/>
      <sheetName val="基数"/>
      <sheetName val="税务"/>
      <sheetName val="本月税务（税务提供当月数）"/>
      <sheetName val="上月税务（粘贴上月累计数）"/>
      <sheetName val="非税"/>
      <sheetName val="志诚取数（当月，GDH自定义报表）"/>
      <sheetName val="上月乡收入（粘贴上月）"/>
      <sheetName val="当月乡收入"/>
      <sheetName val="乡镇分税种增减情况"/>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封面"/>
      <sheetName val="目录"/>
      <sheetName val="表1 2020年全区财政预算收入执行表"/>
      <sheetName val="表2 2020年全区财政预算支出执行表"/>
      <sheetName val="表3 2020年区级一般公共预算收支执行表"/>
      <sheetName val="2020年区级一般公共预算收支执行情况说明"/>
      <sheetName val="表4 2020年区级一般公共预算本级支出执行表"/>
      <sheetName val="表5 2020年区级一般公共预算转移支付收支执行表"/>
      <sheetName val="表6 2020年区级一般公共预算转移支付支出执行表（分地区）"/>
      <sheetName val="表7 2020年区级一般公共预算转移支付支出执行表（分项目）"/>
      <sheetName val="表8 2020年区级政府性基金预算收支执行表"/>
      <sheetName val="2020年区级政府性基金预算收支执行情况说明"/>
      <sheetName val="表9 2020年区级政府性基金预算本级支出执行表"/>
      <sheetName val="表10 2020年区级政府性基金预算转移支付收支执行表"/>
      <sheetName val="表11 2020年区级国有资本经营预算收支执行表"/>
      <sheetName val="说明-国资预算（1）"/>
      <sheetName val="表12 2020年全区社会保险基金预算收支执行表"/>
      <sheetName val="2020年社会保险基金预算收支执行情况说明"/>
      <sheetName val="表13 2021年区级一般公共预算收支预算表"/>
      <sheetName val="2021年区级一般公共预算收支预算说明"/>
      <sheetName val="表14 2021年区级一般公共预算本级支出预算表"/>
      <sheetName val="表15 2021年区级一般公共预算本级支出预算表"/>
      <sheetName val="表16 2021年区级一般公共预算本级基本支出预算表"/>
      <sheetName val="表17 2021年区级一般公共预算转移支付收支预算表"/>
      <sheetName val="表18 2021年区级一般公共预算转移支付支出预算表（分地区）"/>
      <sheetName val="表19 2021年区级一般公共预算转移支付支出预算表（分项目）"/>
      <sheetName val="表20 2021年区级政府性基金预算收支预算表"/>
      <sheetName val="2021年区级政府性基金预算收支预算说明"/>
      <sheetName val="表21 2021年区级政府性基金预算本级支出预算表"/>
      <sheetName val="表22 2021年区级政府性基金预算转移支付收支预算表"/>
      <sheetName val="表23 2021年区级国有资本经营预算收支预算表"/>
      <sheetName val="2021年区级国有资本经营预算收支预算说明"/>
      <sheetName val="表24 2021年铜梁区社会保险基金收入预算表"/>
      <sheetName val="表25 2021年铜梁区社会保险基金支出预算表"/>
      <sheetName val="表26 2021年铜梁区社会保险基金结余预算表"/>
      <sheetName val="2021年社会保险基金预算收支预算说明"/>
      <sheetName val="表27 铜梁区2020年地方政府债务限额及余额情况表"/>
      <sheetName val="表28 铜梁区2020年和2021年地方政府一般债务余额情况表"/>
      <sheetName val="表29 铜梁区2020年和2021年地方政府专项债务余额情况表"/>
      <sheetName val="表30 铜梁区地方政府债券发行及还本付息情况表"/>
      <sheetName val="表32 铜梁区本级2021年年初新增地方政府债券资金安排表"/>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表四"/>
      <sheetName val="表五"/>
      <sheetName val="表六"/>
      <sheetName val="表一"/>
      <sheetName val="表二"/>
      <sheetName val="表三"/>
      <sheetName val="eqpmad2"/>
      <sheetName val="Main"/>
      <sheetName val="SW-TEO"/>
      <sheetName val="Toolbox"/>
      <sheetName val="15-2016转移支付分地区"/>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封面"/>
      <sheetName val="目录"/>
      <sheetName val="表1 2021年全区财政预算收入执行表"/>
      <sheetName val="表2 2021年全区财政预算支出执行表"/>
      <sheetName val="表3 2021年区级一般公共预算收支执行表"/>
      <sheetName val="2021年区级一般公共预算收支执行情况说明"/>
      <sheetName val="表4 2021年区级一般公共预算本级支出执行表"/>
      <sheetName val="表5 2021年区级一般公共预算转移支付收支执行表"/>
      <sheetName val="表6 2021年区级一般公共预算转移支付支出执行表（分地区）"/>
      <sheetName val="表7 2021年区级一般公共预算转移支付支出执行表（分项目）"/>
      <sheetName val="表8 2021年区级政府性基金预算收支执行表"/>
      <sheetName val="2021年区级政府性基金预算收支执行情况说明"/>
      <sheetName val="表9 2021年区级政府性基金预算本级支出执行表"/>
      <sheetName val="表10 2021年区级政府性基金预算转移支付收支执行表"/>
      <sheetName val="表11 2021年区级国有资本经营预算收支执行表"/>
      <sheetName val="说明-国资预算（1）"/>
      <sheetName val="表12 2021年全区社会保险基金预算收支执行表"/>
      <sheetName val="2021年社会保险基金预算收支执行情况说明"/>
      <sheetName val="表13 2022年区级一般公共预算收支预算表"/>
      <sheetName val="2022年区级一般公共预算收支预算说明"/>
      <sheetName val="表14 2022年区级一般公共预算本级支出预算表"/>
      <sheetName val="表15 2022年区级一般公共预算本级支出预算表"/>
      <sheetName val="表16 2022年区级一般公共预算本级基本支出预算表"/>
      <sheetName val="表17 2022年区级一般公共预算转移支付收支预算表"/>
      <sheetName val="表18 2022年区级一般公共预算转移支付支出预算表（分地区）"/>
      <sheetName val="表19 2022年区级一般公共预算转移支付支出预算表（分项目）"/>
      <sheetName val="表20 2022年区级政府性基金预算收支预算表"/>
      <sheetName val="2022年区级政府性基金预算收支预算说明"/>
      <sheetName val="表21 2022年区级政府性基金预算本级支出预算表"/>
      <sheetName val="表22 2022年区级政府性基金预算转移支付收支预算表"/>
      <sheetName val="表23 2022年区级国有资本经营预算收支预算表"/>
      <sheetName val="2022年区级国有资本经营预算收支预算说明"/>
      <sheetName val="表24 2022年铜梁区社会保险基金收入预算表"/>
      <sheetName val="表25 2022年铜梁区社会保险基金支出预算表"/>
      <sheetName val="表26 2022年铜梁区社会保险基金结余预算表"/>
      <sheetName val="2022年社会保险基金预算收支预算说明"/>
      <sheetName val="表27 铜梁区2021年地方政府债务限额及余额情况表"/>
      <sheetName val="表28 铜梁区2021年和2022年地方政府一般债务余额情况表"/>
      <sheetName val="表29 铜梁区2021年和2022年地方政府专项债务余额情况表"/>
      <sheetName val="表30 铜梁区地方政府债券发行及还本付息情况表"/>
      <sheetName val="表31 铜梁区2021年地方政府债务限额提前下达情况表"/>
      <sheetName val="表32 铜梁区本级2022年年初新增地方政府债券资金安排表"/>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POWER ASSUMPTIONS"/>
      <sheetName val="SW-TEO"/>
      <sheetName val="Financ. Overview"/>
      <sheetName val="Toolbox"/>
      <sheetName val="乡镇信息表"/>
      <sheetName val="2011超支列报"/>
      <sheetName val="G.1R-Shou COP Gf"/>
      <sheetName val="15-2016转移支付分地区"/>
      <sheetName val="表四"/>
      <sheetName val="表五"/>
      <sheetName val="表六"/>
      <sheetName val="表一"/>
      <sheetName val="表二"/>
      <sheetName val="表三"/>
      <sheetName val="封面"/>
      <sheetName val="Open"/>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表四"/>
      <sheetName val="表五"/>
      <sheetName val="表六"/>
      <sheetName val="表一"/>
      <sheetName val="表二"/>
      <sheetName val="表三"/>
      <sheetName val="eqpmad2"/>
      <sheetName val="Main"/>
      <sheetName val="SW-TEO"/>
      <sheetName val="Toolbox"/>
      <sheetName val="15-2016转移支付分地区"/>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Financ. Overview"/>
      <sheetName val="Toolbox"/>
      <sheetName val="G.1R-Shou COP Gf"/>
      <sheetName val="封面"/>
      <sheetName val="#REF!"/>
      <sheetName val="POWER ASSUMPTIONS"/>
      <sheetName val="乡镇信息表"/>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G.1R-Shou COP Gf"/>
      <sheetName val="2012年市级专项资金帐"/>
      <sheetName val="2012年与市对账"/>
      <sheetName val="结算补助对账2013.0216"/>
      <sheetName val="2012专款使用情况表"/>
      <sheetName val="市级专款对账单12.31-1"/>
      <sheetName val="预安排"/>
      <sheetName val="补助基数"/>
      <sheetName val="相关政策"/>
      <sheetName val="市有我无"/>
      <sheetName val="转移支付12.31-1"/>
      <sheetName val="00000000"/>
      <sheetName val="结算补助对账2013.0118"/>
      <sheetName val="Sheet1"/>
      <sheetName val="XL4Poppy"/>
      <sheetName val="eqpmad2"/>
      <sheetName val="乡镇信息表"/>
    </sheetNames>
    <definedNames>
      <definedName name="Module.Prix_SMC" refersTo="#REF!"/>
      <definedName name="Prix_SMC" refersTo="#REF!"/>
    </defined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box"/>
      <sheetName val="Sheet2"/>
      <sheetName val="表四"/>
      <sheetName val="表五"/>
      <sheetName val="表六"/>
      <sheetName val="表一"/>
      <sheetName val="表二"/>
      <sheetName val="表三"/>
      <sheetName val="#REF!"/>
      <sheetName val="Main"/>
      <sheetName val="Financ. Overview"/>
      <sheetName val="POWER ASSUMPTIONS"/>
      <sheetName val="G.1R-Shou COP Gf"/>
      <sheetName val="Open"/>
      <sheetName val="乡镇信息表"/>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POWER ASSUMPTION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Toolbox"/>
      <sheetName val="Main"/>
      <sheetName val="SW-TEO"/>
      <sheetName val="#REF!"/>
      <sheetName val="封面"/>
      <sheetName val="G.1R-Shou COP Gf"/>
      <sheetName val="乡镇信息表"/>
      <sheetName val="POWER ASSUMP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3:A19"/>
  <sheetViews>
    <sheetView zoomScalePageLayoutView="0" workbookViewId="0" topLeftCell="A1">
      <selection activeCell="A7" sqref="A7"/>
    </sheetView>
  </sheetViews>
  <sheetFormatPr defaultColWidth="9.140625" defaultRowHeight="15"/>
  <cols>
    <col min="1" max="1" width="126.7109375" style="30" customWidth="1"/>
    <col min="2" max="16384" width="9.00390625" style="30" customWidth="1"/>
  </cols>
  <sheetData>
    <row r="1" ht="18.75" customHeight="1"/>
    <row r="2" ht="6.75" customHeight="1"/>
    <row r="3" ht="48" customHeight="1">
      <c r="A3" s="368" t="s">
        <v>0</v>
      </c>
    </row>
    <row r="4" ht="13.5" customHeight="1">
      <c r="A4" s="369"/>
    </row>
    <row r="5" ht="14.25">
      <c r="A5" s="370"/>
    </row>
    <row r="6" ht="14.25">
      <c r="A6" s="370"/>
    </row>
    <row r="7" ht="33" customHeight="1">
      <c r="A7" s="370"/>
    </row>
    <row r="8" ht="36.75">
      <c r="A8" s="371" t="s">
        <v>1</v>
      </c>
    </row>
    <row r="9" ht="36.75">
      <c r="A9" s="371" t="s">
        <v>2</v>
      </c>
    </row>
    <row r="10" ht="34.5">
      <c r="A10" s="372"/>
    </row>
    <row r="11" ht="20.25">
      <c r="A11" s="373"/>
    </row>
    <row r="12" ht="14.25">
      <c r="A12" s="370"/>
    </row>
    <row r="13" ht="14.25">
      <c r="A13" s="370"/>
    </row>
    <row r="14" ht="14.25">
      <c r="A14" s="370"/>
    </row>
    <row r="15" ht="14.25">
      <c r="A15" s="370"/>
    </row>
    <row r="16" ht="14.25">
      <c r="A16" s="370"/>
    </row>
    <row r="17" ht="14.25">
      <c r="A17" s="370"/>
    </row>
    <row r="18" ht="20.25">
      <c r="A18" s="374">
        <v>44562</v>
      </c>
    </row>
    <row r="19" ht="14.25">
      <c r="A19" s="370"/>
    </row>
  </sheetData>
  <sheetProtection/>
  <printOptions/>
  <pageMargins left="0.7086614173228347" right="0.7086614173228347" top="0.7480314960629921" bottom="0.7480314960629921" header="0.31496062992125984" footer="0.31496062992125984"/>
  <pageSetup fitToHeight="0"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tabColor rgb="FF00FF00"/>
  </sheetPr>
  <dimension ref="A1:C99"/>
  <sheetViews>
    <sheetView showZeros="0" zoomScale="130" zoomScaleNormal="130" zoomScalePageLayoutView="0" workbookViewId="0" topLeftCell="A1">
      <selection activeCell="A11" sqref="A11"/>
    </sheetView>
  </sheetViews>
  <sheetFormatPr defaultColWidth="10.00390625" defaultRowHeight="15"/>
  <cols>
    <col min="1" max="1" width="56.57421875" style="268" customWidth="1"/>
    <col min="2" max="3" width="30.421875" style="269" customWidth="1"/>
    <col min="4" max="16384" width="10.00390625" style="269" customWidth="1"/>
  </cols>
  <sheetData>
    <row r="1" spans="1:3" ht="15.75">
      <c r="A1" s="390" t="s">
        <v>701</v>
      </c>
      <c r="B1" s="390"/>
      <c r="C1" s="390"/>
    </row>
    <row r="2" spans="1:3" ht="24">
      <c r="A2" s="380" t="s">
        <v>673</v>
      </c>
      <c r="B2" s="380"/>
      <c r="C2" s="380"/>
    </row>
    <row r="3" spans="1:3" ht="15.75">
      <c r="A3" s="394" t="s">
        <v>702</v>
      </c>
      <c r="B3" s="394"/>
      <c r="C3" s="394"/>
    </row>
    <row r="4" spans="1:3" ht="15.75">
      <c r="A4" s="270"/>
      <c r="B4" s="98"/>
      <c r="C4" s="98" t="s">
        <v>43</v>
      </c>
    </row>
    <row r="5" spans="1:3" ht="28.5" customHeight="1">
      <c r="A5" s="99" t="s">
        <v>703</v>
      </c>
      <c r="B5" s="100" t="s">
        <v>100</v>
      </c>
      <c r="C5" s="100" t="s">
        <v>45</v>
      </c>
    </row>
    <row r="6" spans="1:3" ht="28.5" customHeight="1">
      <c r="A6" s="271" t="s">
        <v>704</v>
      </c>
      <c r="B6" s="272">
        <v>51000</v>
      </c>
      <c r="C6" s="272">
        <v>79000</v>
      </c>
    </row>
    <row r="7" spans="1:3" ht="28.5" customHeight="1">
      <c r="A7" s="117" t="s">
        <v>676</v>
      </c>
      <c r="B7" s="272">
        <v>51000</v>
      </c>
      <c r="C7" s="272">
        <v>79000</v>
      </c>
    </row>
    <row r="8" spans="1:3" ht="28.5" customHeight="1">
      <c r="A8" s="101" t="s">
        <v>705</v>
      </c>
      <c r="B8" s="272">
        <v>51000</v>
      </c>
      <c r="C8" s="272">
        <f>C7-C9</f>
        <v>52332</v>
      </c>
    </row>
    <row r="9" spans="1:3" ht="28.5" customHeight="1">
      <c r="A9" s="273" t="s">
        <v>706</v>
      </c>
      <c r="B9" s="272"/>
      <c r="C9" s="272">
        <v>26668</v>
      </c>
    </row>
    <row r="10" ht="19.5" customHeight="1"/>
    <row r="11" ht="19.5" customHeight="1">
      <c r="A11" s="269"/>
    </row>
    <row r="12" ht="19.5" customHeight="1">
      <c r="A12" s="269"/>
    </row>
    <row r="13" ht="19.5" customHeight="1">
      <c r="A13" s="269"/>
    </row>
    <row r="14" ht="19.5" customHeight="1">
      <c r="A14" s="269"/>
    </row>
    <row r="15" ht="19.5" customHeight="1">
      <c r="A15" s="269"/>
    </row>
    <row r="16" ht="19.5" customHeight="1">
      <c r="A16" s="269"/>
    </row>
    <row r="17" ht="19.5" customHeight="1">
      <c r="A17" s="269"/>
    </row>
    <row r="18" ht="19.5" customHeight="1">
      <c r="A18" s="269"/>
    </row>
    <row r="19" ht="19.5" customHeight="1">
      <c r="A19" s="269"/>
    </row>
    <row r="20" ht="19.5" customHeight="1">
      <c r="A20" s="269"/>
    </row>
    <row r="21" ht="19.5" customHeight="1">
      <c r="A21" s="269"/>
    </row>
    <row r="22" ht="19.5" customHeight="1">
      <c r="A22" s="269"/>
    </row>
    <row r="23" ht="19.5" customHeight="1">
      <c r="A23" s="269"/>
    </row>
    <row r="24" ht="19.5" customHeight="1">
      <c r="A24" s="269"/>
    </row>
    <row r="25" ht="19.5" customHeight="1">
      <c r="A25" s="269"/>
    </row>
    <row r="26" ht="19.5" customHeight="1">
      <c r="A26" s="269"/>
    </row>
    <row r="27" ht="19.5" customHeight="1">
      <c r="A27" s="269"/>
    </row>
    <row r="28" ht="19.5" customHeight="1">
      <c r="A28" s="269"/>
    </row>
    <row r="29" ht="19.5" customHeight="1">
      <c r="A29" s="269"/>
    </row>
    <row r="30" ht="19.5" customHeight="1">
      <c r="A30" s="269"/>
    </row>
    <row r="31" ht="19.5" customHeight="1">
      <c r="A31" s="269"/>
    </row>
    <row r="32" ht="15.75">
      <c r="A32" s="269"/>
    </row>
    <row r="33" ht="15.75">
      <c r="A33" s="269"/>
    </row>
    <row r="34" ht="15.75">
      <c r="A34" s="269"/>
    </row>
    <row r="35" ht="15.75">
      <c r="A35" s="269"/>
    </row>
    <row r="36" ht="15.75">
      <c r="A36" s="269"/>
    </row>
    <row r="37" ht="15.75">
      <c r="A37" s="269"/>
    </row>
    <row r="38" ht="15.75">
      <c r="A38" s="269"/>
    </row>
    <row r="39" ht="15.75">
      <c r="A39" s="269"/>
    </row>
    <row r="40" ht="15.75">
      <c r="A40" s="269"/>
    </row>
    <row r="41" ht="15.75">
      <c r="A41" s="269"/>
    </row>
    <row r="42" ht="15.75">
      <c r="A42" s="269"/>
    </row>
    <row r="43" ht="15.75">
      <c r="A43" s="269"/>
    </row>
    <row r="44" ht="15.75">
      <c r="A44" s="269"/>
    </row>
    <row r="45" ht="15.75">
      <c r="A45" s="269"/>
    </row>
    <row r="46" ht="15.75">
      <c r="A46" s="269"/>
    </row>
    <row r="47" ht="15.75">
      <c r="A47" s="269"/>
    </row>
    <row r="48" ht="15.75">
      <c r="A48" s="269"/>
    </row>
    <row r="49" ht="15.75">
      <c r="A49" s="269"/>
    </row>
    <row r="50" ht="15.75">
      <c r="A50" s="269"/>
    </row>
    <row r="51" ht="15.75">
      <c r="A51" s="269"/>
    </row>
    <row r="52" ht="15.75">
      <c r="A52" s="269"/>
    </row>
    <row r="53" ht="15.75">
      <c r="A53" s="269"/>
    </row>
    <row r="54" ht="15.75">
      <c r="A54" s="269"/>
    </row>
    <row r="55" ht="15.75">
      <c r="A55" s="269"/>
    </row>
    <row r="56" ht="15.75">
      <c r="A56" s="269"/>
    </row>
    <row r="57" ht="15.75">
      <c r="A57" s="269"/>
    </row>
    <row r="58" ht="15.75">
      <c r="A58" s="269"/>
    </row>
    <row r="59" ht="15.75">
      <c r="A59" s="269"/>
    </row>
    <row r="60" ht="15.75">
      <c r="A60" s="269"/>
    </row>
    <row r="61" ht="15.75">
      <c r="A61" s="269"/>
    </row>
    <row r="62" ht="15.75">
      <c r="A62" s="269"/>
    </row>
    <row r="63" ht="15.75">
      <c r="A63" s="269"/>
    </row>
    <row r="64" ht="15.75">
      <c r="A64" s="269"/>
    </row>
    <row r="65" ht="15.75">
      <c r="A65" s="269"/>
    </row>
    <row r="66" ht="15.75">
      <c r="A66" s="269"/>
    </row>
    <row r="67" ht="15.75">
      <c r="A67" s="269"/>
    </row>
    <row r="68" ht="15.75">
      <c r="A68" s="269"/>
    </row>
    <row r="69" ht="15.75">
      <c r="A69" s="269"/>
    </row>
    <row r="70" ht="15.75">
      <c r="A70" s="269"/>
    </row>
    <row r="71" ht="15.75">
      <c r="A71" s="269"/>
    </row>
    <row r="72" ht="15.75">
      <c r="A72" s="269"/>
    </row>
    <row r="73" ht="15.75">
      <c r="A73" s="269"/>
    </row>
    <row r="74" ht="15.75">
      <c r="A74" s="269"/>
    </row>
    <row r="75" ht="15.75">
      <c r="A75" s="269"/>
    </row>
    <row r="76" ht="15.75">
      <c r="A76" s="269"/>
    </row>
    <row r="77" ht="15.75">
      <c r="A77" s="269"/>
    </row>
    <row r="78" ht="15.75">
      <c r="A78" s="269"/>
    </row>
    <row r="79" ht="15.75">
      <c r="A79" s="269"/>
    </row>
    <row r="80" ht="15.75">
      <c r="A80" s="269"/>
    </row>
    <row r="81" ht="15.75">
      <c r="A81" s="269"/>
    </row>
    <row r="82" ht="15.75">
      <c r="A82" s="269"/>
    </row>
    <row r="83" ht="15.75">
      <c r="A83" s="269"/>
    </row>
    <row r="84" ht="15.75">
      <c r="A84" s="269"/>
    </row>
    <row r="85" ht="15.75">
      <c r="A85" s="269"/>
    </row>
    <row r="86" ht="15.75">
      <c r="A86" s="269"/>
    </row>
    <row r="87" ht="15.75">
      <c r="A87" s="269"/>
    </row>
    <row r="88" ht="15.75">
      <c r="A88" s="269"/>
    </row>
    <row r="89" ht="15.75">
      <c r="A89" s="269"/>
    </row>
    <row r="90" ht="15.75">
      <c r="A90" s="269"/>
    </row>
    <row r="91" ht="15.75">
      <c r="A91" s="269"/>
    </row>
    <row r="92" ht="15.75">
      <c r="A92" s="269"/>
    </row>
    <row r="93" ht="15.75">
      <c r="A93" s="269"/>
    </row>
    <row r="94" ht="15.75">
      <c r="A94" s="269"/>
    </row>
    <row r="95" ht="15.75">
      <c r="A95" s="269"/>
    </row>
    <row r="96" ht="15.75">
      <c r="A96" s="269"/>
    </row>
    <row r="97" ht="15.75">
      <c r="A97" s="269"/>
    </row>
    <row r="98" ht="15.75">
      <c r="A98" s="269"/>
    </row>
    <row r="99" ht="15.75">
      <c r="A99" s="269"/>
    </row>
  </sheetData>
  <sheetProtection/>
  <mergeCells count="3">
    <mergeCell ref="A1:C1"/>
    <mergeCell ref="A2:C2"/>
    <mergeCell ref="A3:C3"/>
  </mergeCells>
  <printOptions horizontalCentered="1"/>
  <pageMargins left="0.3937007874015748" right="0.3937007874015748" top="0.7874015748031497" bottom="0.7874015748031497" header="0" footer="0"/>
  <pageSetup firstPageNumber="17" useFirstPageNumber="1" fitToHeight="0" horizontalDpi="600" verticalDpi="600" orientation="landscape" paperSize="9" scale="95"/>
  <headerFooter>
    <oddFooter>&amp;C&amp;P</oddFooter>
  </headerFooter>
</worksheet>
</file>

<file path=xl/worksheets/sheet11.xml><?xml version="1.0" encoding="utf-8"?>
<worksheet xmlns="http://schemas.openxmlformats.org/spreadsheetml/2006/main" xmlns:r="http://schemas.openxmlformats.org/officeDocument/2006/relationships">
  <sheetPr>
    <tabColor rgb="FF00FF00"/>
  </sheetPr>
  <dimension ref="A1:O22"/>
  <sheetViews>
    <sheetView zoomScalePageLayoutView="0" workbookViewId="0" topLeftCell="C1">
      <selection activeCell="C1" sqref="A1:IV16384"/>
    </sheetView>
  </sheetViews>
  <sheetFormatPr defaultColWidth="9.140625" defaultRowHeight="15"/>
  <cols>
    <col min="1" max="1" width="37.57421875" style="30" customWidth="1"/>
    <col min="2" max="7" width="15.421875" style="30" customWidth="1"/>
    <col min="8" max="8" width="36.7109375" style="30" customWidth="1"/>
    <col min="9" max="12" width="15.57421875" style="30" customWidth="1"/>
    <col min="13" max="13" width="15.57421875" style="230" customWidth="1"/>
    <col min="14" max="14" width="15.57421875" style="30" customWidth="1"/>
    <col min="15" max="16384" width="9.00390625" style="30" customWidth="1"/>
  </cols>
  <sheetData>
    <row r="1" spans="1:14" ht="15.75">
      <c r="A1" s="231" t="s">
        <v>707</v>
      </c>
      <c r="B1" s="231"/>
      <c r="C1" s="231"/>
      <c r="D1" s="231"/>
      <c r="E1" s="231"/>
      <c r="F1" s="231"/>
      <c r="G1" s="231"/>
      <c r="H1" s="231" t="s">
        <v>708</v>
      </c>
      <c r="I1" s="4"/>
      <c r="J1" s="4"/>
      <c r="K1" s="4"/>
      <c r="L1" s="4"/>
      <c r="M1" s="155"/>
      <c r="N1" s="4"/>
    </row>
    <row r="2" spans="1:14" ht="24">
      <c r="A2" s="380" t="s">
        <v>709</v>
      </c>
      <c r="B2" s="380"/>
      <c r="C2" s="380"/>
      <c r="D2" s="380"/>
      <c r="E2" s="380"/>
      <c r="F2" s="380"/>
      <c r="G2" s="380"/>
      <c r="H2" s="380" t="s">
        <v>709</v>
      </c>
      <c r="I2" s="380"/>
      <c r="J2" s="380"/>
      <c r="K2" s="380"/>
      <c r="L2" s="380"/>
      <c r="M2" s="395"/>
      <c r="N2" s="380"/>
    </row>
    <row r="3" spans="1:14" ht="15.75">
      <c r="A3" s="232" t="s">
        <v>710</v>
      </c>
      <c r="B3" s="232"/>
      <c r="C3" s="232"/>
      <c r="D3" s="232"/>
      <c r="E3" s="232"/>
      <c r="F3" s="232"/>
      <c r="G3" s="233" t="s">
        <v>43</v>
      </c>
      <c r="H3" s="232"/>
      <c r="I3" s="256"/>
      <c r="J3" s="256"/>
      <c r="K3" s="256"/>
      <c r="L3" s="256"/>
      <c r="M3" s="257"/>
      <c r="N3" s="233" t="s">
        <v>43</v>
      </c>
    </row>
    <row r="4" spans="1:14" ht="31.5">
      <c r="A4" s="234" t="s">
        <v>618</v>
      </c>
      <c r="B4" s="235" t="s">
        <v>100</v>
      </c>
      <c r="C4" s="235" t="s">
        <v>101</v>
      </c>
      <c r="D4" s="235" t="s">
        <v>102</v>
      </c>
      <c r="E4" s="235" t="s">
        <v>45</v>
      </c>
      <c r="F4" s="235" t="s">
        <v>103</v>
      </c>
      <c r="G4" s="236" t="s">
        <v>104</v>
      </c>
      <c r="H4" s="234" t="s">
        <v>182</v>
      </c>
      <c r="I4" s="235" t="s">
        <v>100</v>
      </c>
      <c r="J4" s="235" t="s">
        <v>101</v>
      </c>
      <c r="K4" s="235" t="s">
        <v>102</v>
      </c>
      <c r="L4" s="235" t="s">
        <v>45</v>
      </c>
      <c r="M4" s="161" t="s">
        <v>103</v>
      </c>
      <c r="N4" s="236" t="s">
        <v>104</v>
      </c>
    </row>
    <row r="5" spans="1:15" ht="26.25" customHeight="1">
      <c r="A5" s="237" t="s">
        <v>711</v>
      </c>
      <c r="B5" s="117">
        <v>558825</v>
      </c>
      <c r="C5" s="238">
        <v>872817</v>
      </c>
      <c r="D5" s="238">
        <v>882747</v>
      </c>
      <c r="E5" s="238">
        <v>882747</v>
      </c>
      <c r="F5" s="117"/>
      <c r="G5" s="239"/>
      <c r="H5" s="237" t="s">
        <v>711</v>
      </c>
      <c r="I5" s="258">
        <v>558825</v>
      </c>
      <c r="J5" s="258">
        <v>872817</v>
      </c>
      <c r="K5" s="258">
        <v>882747</v>
      </c>
      <c r="L5" s="258">
        <v>882747</v>
      </c>
      <c r="M5" s="259"/>
      <c r="N5" s="260"/>
      <c r="O5" s="255"/>
    </row>
    <row r="6" spans="1:14" ht="26.25" customHeight="1">
      <c r="A6" s="240" t="s">
        <v>110</v>
      </c>
      <c r="B6" s="238">
        <v>550000</v>
      </c>
      <c r="C6" s="238">
        <v>742000</v>
      </c>
      <c r="D6" s="238">
        <v>742019</v>
      </c>
      <c r="E6" s="238">
        <v>742019</v>
      </c>
      <c r="F6" s="241">
        <v>100</v>
      </c>
      <c r="G6" s="242">
        <v>17</v>
      </c>
      <c r="H6" s="240" t="s">
        <v>111</v>
      </c>
      <c r="I6" s="258">
        <v>360825</v>
      </c>
      <c r="J6" s="258">
        <v>652817</v>
      </c>
      <c r="K6" s="258">
        <v>658662</v>
      </c>
      <c r="L6" s="258">
        <v>603354</v>
      </c>
      <c r="M6" s="259">
        <v>91.6</v>
      </c>
      <c r="N6" s="173">
        <v>-4.4</v>
      </c>
    </row>
    <row r="7" spans="1:14" ht="26.25" customHeight="1">
      <c r="A7" s="123" t="s">
        <v>712</v>
      </c>
      <c r="B7" s="243">
        <v>9000</v>
      </c>
      <c r="C7" s="243">
        <v>20081</v>
      </c>
      <c r="D7" s="243">
        <v>20081</v>
      </c>
      <c r="E7" s="243">
        <v>20081</v>
      </c>
      <c r="F7" s="241">
        <v>100</v>
      </c>
      <c r="G7" s="242">
        <v>277.7</v>
      </c>
      <c r="H7" s="123" t="s">
        <v>713</v>
      </c>
      <c r="I7" s="261"/>
      <c r="J7" s="262"/>
      <c r="K7" s="263"/>
      <c r="L7" s="263"/>
      <c r="M7" s="264"/>
      <c r="N7" s="173"/>
    </row>
    <row r="8" spans="1:14" ht="26.25" customHeight="1">
      <c r="A8" s="123" t="s">
        <v>714</v>
      </c>
      <c r="B8" s="243">
        <v>500</v>
      </c>
      <c r="C8" s="243">
        <v>788</v>
      </c>
      <c r="D8" s="243">
        <v>788</v>
      </c>
      <c r="E8" s="243">
        <v>788</v>
      </c>
      <c r="F8" s="241">
        <v>100</v>
      </c>
      <c r="G8" s="242">
        <v>126.4</v>
      </c>
      <c r="H8" s="123" t="s">
        <v>715</v>
      </c>
      <c r="I8" s="261">
        <v>1349</v>
      </c>
      <c r="J8" s="261">
        <v>1349</v>
      </c>
      <c r="K8" s="261">
        <v>1349</v>
      </c>
      <c r="L8" s="263">
        <v>716</v>
      </c>
      <c r="M8" s="259">
        <v>53.1</v>
      </c>
      <c r="N8" s="173">
        <v>-56.2</v>
      </c>
    </row>
    <row r="9" spans="1:14" ht="26.25" customHeight="1">
      <c r="A9" s="123" t="s">
        <v>716</v>
      </c>
      <c r="B9" s="243">
        <v>520000</v>
      </c>
      <c r="C9" s="244">
        <v>696378</v>
      </c>
      <c r="D9" s="244">
        <v>696397</v>
      </c>
      <c r="E9" s="243">
        <v>696397</v>
      </c>
      <c r="F9" s="241">
        <v>100</v>
      </c>
      <c r="G9" s="242">
        <v>14.6</v>
      </c>
      <c r="H9" s="123" t="s">
        <v>717</v>
      </c>
      <c r="I9" s="261">
        <v>336393</v>
      </c>
      <c r="J9" s="261">
        <v>508157</v>
      </c>
      <c r="K9" s="261">
        <v>513986</v>
      </c>
      <c r="L9" s="263">
        <v>513758</v>
      </c>
      <c r="M9" s="259">
        <v>100</v>
      </c>
      <c r="N9" s="173">
        <v>22.2</v>
      </c>
    </row>
    <row r="10" spans="1:14" ht="26.25" customHeight="1">
      <c r="A10" s="245" t="s">
        <v>718</v>
      </c>
      <c r="B10" s="243">
        <v>1000</v>
      </c>
      <c r="C10" s="243">
        <v>581</v>
      </c>
      <c r="D10" s="243">
        <v>581</v>
      </c>
      <c r="E10" s="243">
        <v>581</v>
      </c>
      <c r="F10" s="241">
        <v>100</v>
      </c>
      <c r="G10" s="242">
        <v>-44.1</v>
      </c>
      <c r="H10" s="123" t="s">
        <v>719</v>
      </c>
      <c r="I10" s="261">
        <v>2726</v>
      </c>
      <c r="J10" s="261">
        <v>2726</v>
      </c>
      <c r="K10" s="261">
        <v>2726</v>
      </c>
      <c r="L10" s="263">
        <v>451</v>
      </c>
      <c r="M10" s="259">
        <v>16.5</v>
      </c>
      <c r="N10" s="173">
        <v>-85.3</v>
      </c>
    </row>
    <row r="11" spans="1:14" ht="26.25" customHeight="1">
      <c r="A11" s="245" t="s">
        <v>720</v>
      </c>
      <c r="B11" s="243">
        <v>19500</v>
      </c>
      <c r="C11" s="243">
        <v>24172</v>
      </c>
      <c r="D11" s="243">
        <v>24172</v>
      </c>
      <c r="E11" s="243">
        <v>24172</v>
      </c>
      <c r="F11" s="241">
        <v>100</v>
      </c>
      <c r="G11" s="242">
        <v>25.2</v>
      </c>
      <c r="H11" s="123" t="s">
        <v>721</v>
      </c>
      <c r="I11" s="261"/>
      <c r="J11" s="261"/>
      <c r="K11" s="261">
        <v>15</v>
      </c>
      <c r="L11" s="263">
        <v>15</v>
      </c>
      <c r="M11" s="259">
        <v>100</v>
      </c>
      <c r="N11" s="173"/>
    </row>
    <row r="12" spans="1:14" ht="26.25" customHeight="1">
      <c r="A12" s="240" t="s">
        <v>156</v>
      </c>
      <c r="B12" s="246">
        <v>8825</v>
      </c>
      <c r="C12" s="246">
        <v>130817</v>
      </c>
      <c r="D12" s="246">
        <v>140728</v>
      </c>
      <c r="E12" s="246">
        <v>140728</v>
      </c>
      <c r="F12" s="117"/>
      <c r="G12" s="242"/>
      <c r="H12" s="123" t="s">
        <v>722</v>
      </c>
      <c r="I12" s="261">
        <v>378</v>
      </c>
      <c r="J12" s="261">
        <v>120605</v>
      </c>
      <c r="K12" s="261">
        <v>120605</v>
      </c>
      <c r="L12" s="263">
        <v>68433</v>
      </c>
      <c r="M12" s="259">
        <v>56.7</v>
      </c>
      <c r="N12" s="173">
        <v>-60.9</v>
      </c>
    </row>
    <row r="13" spans="1:14" ht="26.25" customHeight="1">
      <c r="A13" s="245" t="s">
        <v>158</v>
      </c>
      <c r="B13" s="102">
        <v>4888</v>
      </c>
      <c r="C13" s="102">
        <v>6880</v>
      </c>
      <c r="D13" s="102">
        <v>8780</v>
      </c>
      <c r="E13" s="102">
        <v>8780</v>
      </c>
      <c r="F13" s="117"/>
      <c r="G13" s="242"/>
      <c r="H13" s="123" t="s">
        <v>723</v>
      </c>
      <c r="I13" s="261">
        <v>19979</v>
      </c>
      <c r="J13" s="261">
        <v>19980</v>
      </c>
      <c r="K13" s="261">
        <v>19980</v>
      </c>
      <c r="L13" s="263">
        <v>19980</v>
      </c>
      <c r="M13" s="259">
        <v>100</v>
      </c>
      <c r="N13" s="173">
        <v>25.3</v>
      </c>
    </row>
    <row r="14" spans="1:14" ht="26.25" customHeight="1">
      <c r="A14" s="94" t="s">
        <v>724</v>
      </c>
      <c r="B14" s="247"/>
      <c r="C14" s="247">
        <v>120000</v>
      </c>
      <c r="D14" s="247">
        <v>120000</v>
      </c>
      <c r="E14" s="247">
        <v>120000</v>
      </c>
      <c r="F14" s="248"/>
      <c r="G14" s="249"/>
      <c r="H14" s="123" t="s">
        <v>725</v>
      </c>
      <c r="I14" s="265"/>
      <c r="J14" s="266"/>
      <c r="K14" s="261">
        <v>1</v>
      </c>
      <c r="L14" s="263">
        <v>1</v>
      </c>
      <c r="M14" s="259">
        <v>100</v>
      </c>
      <c r="N14" s="173"/>
    </row>
    <row r="15" spans="1:14" ht="26.25" customHeight="1">
      <c r="A15" s="94" t="s">
        <v>726</v>
      </c>
      <c r="B15" s="247"/>
      <c r="C15" s="247">
        <v>120000</v>
      </c>
      <c r="D15" s="247">
        <v>120000</v>
      </c>
      <c r="E15" s="247">
        <v>120000</v>
      </c>
      <c r="F15" s="248"/>
      <c r="G15" s="249"/>
      <c r="H15" s="240" t="s">
        <v>161</v>
      </c>
      <c r="I15" s="258">
        <v>198000</v>
      </c>
      <c r="J15" s="258">
        <v>220000</v>
      </c>
      <c r="K15" s="258">
        <v>224085</v>
      </c>
      <c r="L15" s="258">
        <v>279393</v>
      </c>
      <c r="M15" s="259"/>
      <c r="N15" s="173"/>
    </row>
    <row r="16" spans="1:14" ht="26.25" customHeight="1">
      <c r="A16" s="94" t="s">
        <v>727</v>
      </c>
      <c r="B16" s="247"/>
      <c r="C16" s="247"/>
      <c r="D16" s="247"/>
      <c r="E16" s="247"/>
      <c r="F16" s="248"/>
      <c r="G16" s="249"/>
      <c r="H16" s="250" t="s">
        <v>163</v>
      </c>
      <c r="I16" s="258">
        <v>18000</v>
      </c>
      <c r="J16" s="258">
        <v>30000</v>
      </c>
      <c r="K16" s="258">
        <v>29525</v>
      </c>
      <c r="L16" s="258">
        <v>29525</v>
      </c>
      <c r="M16" s="259"/>
      <c r="N16" s="173"/>
    </row>
    <row r="17" spans="1:14" ht="26.25" customHeight="1">
      <c r="A17" s="251" t="s">
        <v>728</v>
      </c>
      <c r="B17" s="252">
        <v>3937</v>
      </c>
      <c r="C17" s="252">
        <v>3937</v>
      </c>
      <c r="D17" s="252">
        <v>3937</v>
      </c>
      <c r="E17" s="252">
        <v>3937</v>
      </c>
      <c r="F17" s="252"/>
      <c r="G17" s="253"/>
      <c r="H17" s="250" t="s">
        <v>165</v>
      </c>
      <c r="I17" s="110"/>
      <c r="J17" s="260"/>
      <c r="K17" s="258">
        <v>4560</v>
      </c>
      <c r="L17" s="258">
        <v>4560</v>
      </c>
      <c r="M17" s="239"/>
      <c r="N17" s="267"/>
    </row>
    <row r="18" spans="1:14" ht="26.25" customHeight="1">
      <c r="A18" s="245" t="s">
        <v>164</v>
      </c>
      <c r="B18" s="248"/>
      <c r="C18" s="248"/>
      <c r="D18" s="248">
        <v>8011</v>
      </c>
      <c r="E18" s="248">
        <v>8011</v>
      </c>
      <c r="F18" s="248"/>
      <c r="G18" s="254"/>
      <c r="H18" s="245" t="s">
        <v>729</v>
      </c>
      <c r="I18" s="263">
        <v>180000</v>
      </c>
      <c r="J18" s="263">
        <v>180000</v>
      </c>
      <c r="K18" s="263">
        <v>180000</v>
      </c>
      <c r="L18" s="263">
        <v>180000</v>
      </c>
      <c r="M18" s="239"/>
      <c r="N18" s="267"/>
    </row>
    <row r="19" spans="1:14" ht="26.25" customHeight="1">
      <c r="A19" s="385" t="s">
        <v>730</v>
      </c>
      <c r="B19" s="385"/>
      <c r="C19" s="385"/>
      <c r="D19" s="385"/>
      <c r="E19" s="385"/>
      <c r="F19" s="385"/>
      <c r="G19" s="385"/>
      <c r="H19" s="94" t="s">
        <v>731</v>
      </c>
      <c r="I19" s="263"/>
      <c r="J19" s="263">
        <v>10000</v>
      </c>
      <c r="K19" s="263">
        <v>10000</v>
      </c>
      <c r="L19" s="263">
        <v>10000</v>
      </c>
      <c r="M19" s="239"/>
      <c r="N19" s="267"/>
    </row>
    <row r="20" spans="1:14" ht="26.25" customHeight="1">
      <c r="A20" s="385"/>
      <c r="B20" s="385"/>
      <c r="C20" s="385"/>
      <c r="D20" s="385"/>
      <c r="E20" s="385"/>
      <c r="F20" s="385"/>
      <c r="G20" s="385"/>
      <c r="H20" s="245" t="s">
        <v>732</v>
      </c>
      <c r="I20" s="267"/>
      <c r="J20" s="267"/>
      <c r="K20" s="267"/>
      <c r="L20" s="258">
        <v>55308</v>
      </c>
      <c r="M20" s="259"/>
      <c r="N20" s="267"/>
    </row>
    <row r="21" ht="26.25" customHeight="1"/>
    <row r="22" ht="13.5">
      <c r="F22" s="255"/>
    </row>
  </sheetData>
  <sheetProtection/>
  <mergeCells count="3">
    <mergeCell ref="A2:G2"/>
    <mergeCell ref="H2:N2"/>
    <mergeCell ref="A19:G20"/>
  </mergeCells>
  <printOptions horizontalCentered="1"/>
  <pageMargins left="0.3937007874015748" right="0.3937007874015748" top="0.7874015748031497" bottom="0.7874015748031497" header="0" footer="0"/>
  <pageSetup firstPageNumber="18" useFirstPageNumber="1" horizontalDpi="600" verticalDpi="600" orientation="landscape" paperSize="9" scale="85"/>
  <headerFooter>
    <oddFooter>&amp;C&amp;P</oddFooter>
  </headerFooter>
  <colBreaks count="1" manualBreakCount="1">
    <brk id="7" max="65535" man="1"/>
  </colBreaks>
</worksheet>
</file>

<file path=xl/worksheets/sheet12.xml><?xml version="1.0" encoding="utf-8"?>
<worksheet xmlns="http://schemas.openxmlformats.org/spreadsheetml/2006/main" xmlns:r="http://schemas.openxmlformats.org/officeDocument/2006/relationships">
  <sheetPr>
    <tabColor rgb="FF00FF00"/>
  </sheetPr>
  <dimension ref="A1:D35"/>
  <sheetViews>
    <sheetView zoomScalePageLayoutView="0" workbookViewId="0" topLeftCell="A1">
      <selection activeCell="A2" sqref="A2:D35"/>
    </sheetView>
  </sheetViews>
  <sheetFormatPr defaultColWidth="9.140625" defaultRowHeight="15"/>
  <cols>
    <col min="1" max="3" width="22.00390625" style="30" customWidth="1"/>
    <col min="4" max="4" width="65.00390625" style="30" customWidth="1"/>
    <col min="5" max="5" width="28.8515625" style="30" customWidth="1"/>
    <col min="6" max="16384" width="9.00390625" style="30" customWidth="1"/>
  </cols>
  <sheetData>
    <row r="1" spans="1:4" ht="66" customHeight="1">
      <c r="A1" s="387" t="s">
        <v>733</v>
      </c>
      <c r="B1" s="387"/>
      <c r="C1" s="387"/>
      <c r="D1" s="387"/>
    </row>
    <row r="2" spans="1:4" ht="13.5">
      <c r="A2" s="396" t="s">
        <v>734</v>
      </c>
      <c r="B2" s="397"/>
      <c r="C2" s="397"/>
      <c r="D2" s="397"/>
    </row>
    <row r="3" spans="1:4" ht="11.25" customHeight="1">
      <c r="A3" s="397"/>
      <c r="B3" s="397"/>
      <c r="C3" s="397"/>
      <c r="D3" s="397"/>
    </row>
    <row r="4" spans="1:4" ht="11.25" customHeight="1">
      <c r="A4" s="397"/>
      <c r="B4" s="397"/>
      <c r="C4" s="397"/>
      <c r="D4" s="397"/>
    </row>
    <row r="5" spans="1:4" ht="11.25" customHeight="1">
      <c r="A5" s="397"/>
      <c r="B5" s="397"/>
      <c r="C5" s="397"/>
      <c r="D5" s="397"/>
    </row>
    <row r="6" spans="1:4" ht="11.25" customHeight="1">
      <c r="A6" s="397"/>
      <c r="B6" s="397"/>
      <c r="C6" s="397"/>
      <c r="D6" s="397"/>
    </row>
    <row r="7" spans="1:4" ht="11.25" customHeight="1">
      <c r="A7" s="397"/>
      <c r="B7" s="397"/>
      <c r="C7" s="397"/>
      <c r="D7" s="397"/>
    </row>
    <row r="8" spans="1:4" ht="11.25" customHeight="1">
      <c r="A8" s="397"/>
      <c r="B8" s="397"/>
      <c r="C8" s="397"/>
      <c r="D8" s="397"/>
    </row>
    <row r="9" spans="1:4" ht="11.25" customHeight="1">
      <c r="A9" s="397"/>
      <c r="B9" s="397"/>
      <c r="C9" s="397"/>
      <c r="D9" s="397"/>
    </row>
    <row r="10" spans="1:4" ht="11.25" customHeight="1">
      <c r="A10" s="397"/>
      <c r="B10" s="397"/>
      <c r="C10" s="397"/>
      <c r="D10" s="397"/>
    </row>
    <row r="11" spans="1:4" ht="11.25" customHeight="1">
      <c r="A11" s="397"/>
      <c r="B11" s="397"/>
      <c r="C11" s="397"/>
      <c r="D11" s="397"/>
    </row>
    <row r="12" spans="1:4" ht="11.25" customHeight="1">
      <c r="A12" s="397"/>
      <c r="B12" s="397"/>
      <c r="C12" s="397"/>
      <c r="D12" s="397"/>
    </row>
    <row r="13" spans="1:4" ht="11.25" customHeight="1">
      <c r="A13" s="397"/>
      <c r="B13" s="397"/>
      <c r="C13" s="397"/>
      <c r="D13" s="397"/>
    </row>
    <row r="14" spans="1:4" ht="11.25" customHeight="1">
      <c r="A14" s="397"/>
      <c r="B14" s="397"/>
      <c r="C14" s="397"/>
      <c r="D14" s="397"/>
    </row>
    <row r="15" spans="1:4" ht="11.25" customHeight="1">
      <c r="A15" s="397"/>
      <c r="B15" s="397"/>
      <c r="C15" s="397"/>
      <c r="D15" s="397"/>
    </row>
    <row r="16" spans="1:4" ht="11.25" customHeight="1">
      <c r="A16" s="397"/>
      <c r="B16" s="397"/>
      <c r="C16" s="397"/>
      <c r="D16" s="397"/>
    </row>
    <row r="17" spans="1:4" ht="11.25" customHeight="1">
      <c r="A17" s="397"/>
      <c r="B17" s="397"/>
      <c r="C17" s="397"/>
      <c r="D17" s="397"/>
    </row>
    <row r="18" spans="1:4" ht="11.25" customHeight="1">
      <c r="A18" s="397"/>
      <c r="B18" s="397"/>
      <c r="C18" s="397"/>
      <c r="D18" s="397"/>
    </row>
    <row r="19" spans="1:4" ht="11.25" customHeight="1">
      <c r="A19" s="397"/>
      <c r="B19" s="397"/>
      <c r="C19" s="397"/>
      <c r="D19" s="397"/>
    </row>
    <row r="20" spans="1:4" ht="11.25" customHeight="1">
      <c r="A20" s="397"/>
      <c r="B20" s="397"/>
      <c r="C20" s="397"/>
      <c r="D20" s="397"/>
    </row>
    <row r="21" spans="1:4" ht="11.25" customHeight="1">
      <c r="A21" s="397"/>
      <c r="B21" s="397"/>
      <c r="C21" s="397"/>
      <c r="D21" s="397"/>
    </row>
    <row r="22" spans="1:4" ht="11.25" customHeight="1">
      <c r="A22" s="397"/>
      <c r="B22" s="397"/>
      <c r="C22" s="397"/>
      <c r="D22" s="397"/>
    </row>
    <row r="23" spans="1:4" ht="11.25" customHeight="1">
      <c r="A23" s="397"/>
      <c r="B23" s="397"/>
      <c r="C23" s="397"/>
      <c r="D23" s="397"/>
    </row>
    <row r="24" spans="1:4" ht="11.25" customHeight="1">
      <c r="A24" s="397"/>
      <c r="B24" s="397"/>
      <c r="C24" s="397"/>
      <c r="D24" s="397"/>
    </row>
    <row r="25" spans="1:4" ht="11.25" customHeight="1">
      <c r="A25" s="397"/>
      <c r="B25" s="397"/>
      <c r="C25" s="397"/>
      <c r="D25" s="397"/>
    </row>
    <row r="26" spans="1:4" ht="11.25" customHeight="1">
      <c r="A26" s="397"/>
      <c r="B26" s="397"/>
      <c r="C26" s="397"/>
      <c r="D26" s="397"/>
    </row>
    <row r="27" spans="1:4" ht="11.25" customHeight="1">
      <c r="A27" s="397"/>
      <c r="B27" s="397"/>
      <c r="C27" s="397"/>
      <c r="D27" s="397"/>
    </row>
    <row r="28" spans="1:4" ht="14.25" customHeight="1" hidden="1">
      <c r="A28" s="397"/>
      <c r="B28" s="397"/>
      <c r="C28" s="397"/>
      <c r="D28" s="397"/>
    </row>
    <row r="29" spans="1:4" ht="14.25" customHeight="1" hidden="1">
      <c r="A29" s="397"/>
      <c r="B29" s="397"/>
      <c r="C29" s="397"/>
      <c r="D29" s="397"/>
    </row>
    <row r="30" spans="1:4" ht="14.25" customHeight="1" hidden="1">
      <c r="A30" s="397"/>
      <c r="B30" s="397"/>
      <c r="C30" s="397"/>
      <c r="D30" s="397"/>
    </row>
    <row r="31" spans="1:4" ht="14.25" customHeight="1" hidden="1">
      <c r="A31" s="397"/>
      <c r="B31" s="397"/>
      <c r="C31" s="397"/>
      <c r="D31" s="397"/>
    </row>
    <row r="32" spans="1:4" ht="14.25" customHeight="1" hidden="1">
      <c r="A32" s="397"/>
      <c r="B32" s="397"/>
      <c r="C32" s="397"/>
      <c r="D32" s="397"/>
    </row>
    <row r="33" spans="1:4" ht="14.25" customHeight="1" hidden="1">
      <c r="A33" s="397"/>
      <c r="B33" s="397"/>
      <c r="C33" s="397"/>
      <c r="D33" s="397"/>
    </row>
    <row r="34" spans="1:4" ht="14.25" customHeight="1" hidden="1">
      <c r="A34" s="397"/>
      <c r="B34" s="397"/>
      <c r="C34" s="397"/>
      <c r="D34" s="397"/>
    </row>
    <row r="35" spans="1:4" ht="18.75" customHeight="1">
      <c r="A35" s="397"/>
      <c r="B35" s="397"/>
      <c r="C35" s="397"/>
      <c r="D35" s="397"/>
    </row>
  </sheetData>
  <sheetProtection/>
  <mergeCells count="2">
    <mergeCell ref="A1:D1"/>
    <mergeCell ref="A2:D35"/>
  </mergeCells>
  <printOptions horizontalCentered="1"/>
  <pageMargins left="0.3937007874015748" right="0.3937007874015748" top="0.7874015748031497" bottom="0.7874015748031497" header="0" footer="0"/>
  <pageSetup firstPageNumber="20" useFirstPageNumber="1" horizontalDpi="600" verticalDpi="600" orientation="landscape" paperSize="9" scale="95"/>
  <headerFooter>
    <oddFooter>&amp;C&amp;P</oddFooter>
  </headerFooter>
</worksheet>
</file>

<file path=xl/worksheets/sheet13.xml><?xml version="1.0" encoding="utf-8"?>
<worksheet xmlns="http://schemas.openxmlformats.org/spreadsheetml/2006/main" xmlns:r="http://schemas.openxmlformats.org/officeDocument/2006/relationships">
  <sheetPr>
    <tabColor rgb="FF00FF00"/>
  </sheetPr>
  <dimension ref="A1:F24"/>
  <sheetViews>
    <sheetView zoomScalePageLayoutView="0" workbookViewId="0" topLeftCell="A1">
      <selection activeCell="A1" sqref="A1:F16384"/>
    </sheetView>
  </sheetViews>
  <sheetFormatPr defaultColWidth="9.140625" defaultRowHeight="15"/>
  <cols>
    <col min="1" max="1" width="44.00390625" style="77" customWidth="1"/>
    <col min="2" max="2" width="10.28125" style="30" customWidth="1"/>
    <col min="3" max="3" width="54.28125" style="77" customWidth="1"/>
    <col min="4" max="4" width="10.7109375" style="30" customWidth="1"/>
    <col min="5" max="5" width="46.7109375" style="77" customWidth="1"/>
    <col min="6" max="6" width="10.57421875" style="30" customWidth="1"/>
    <col min="7" max="16384" width="9.00390625" style="30" customWidth="1"/>
  </cols>
  <sheetData>
    <row r="1" spans="1:2" ht="15.75">
      <c r="A1" s="390" t="s">
        <v>735</v>
      </c>
      <c r="B1" s="390"/>
    </row>
    <row r="2" spans="1:6" ht="24">
      <c r="A2" s="380" t="s">
        <v>736</v>
      </c>
      <c r="B2" s="380"/>
      <c r="C2" s="380"/>
      <c r="D2" s="380"/>
      <c r="E2" s="380"/>
      <c r="F2" s="380"/>
    </row>
    <row r="3" spans="2:6" ht="15.75">
      <c r="B3" s="78"/>
      <c r="F3" s="226" t="s">
        <v>43</v>
      </c>
    </row>
    <row r="4" spans="1:6" ht="25.5" customHeight="1">
      <c r="A4" s="80" t="s">
        <v>182</v>
      </c>
      <c r="B4" s="81" t="s">
        <v>45</v>
      </c>
      <c r="C4" s="80" t="s">
        <v>182</v>
      </c>
      <c r="D4" s="81" t="s">
        <v>45</v>
      </c>
      <c r="E4" s="80" t="s">
        <v>182</v>
      </c>
      <c r="F4" s="81" t="s">
        <v>45</v>
      </c>
    </row>
    <row r="5" spans="1:6" ht="22.5" customHeight="1">
      <c r="A5" s="82" t="s">
        <v>111</v>
      </c>
      <c r="B5" s="227">
        <v>603354</v>
      </c>
      <c r="C5" s="228" t="s">
        <v>737</v>
      </c>
      <c r="D5" s="229">
        <v>4</v>
      </c>
      <c r="E5" s="228" t="s">
        <v>738</v>
      </c>
      <c r="F5" s="229">
        <v>1145</v>
      </c>
    </row>
    <row r="6" spans="1:6" ht="22.5" customHeight="1">
      <c r="A6" s="228" t="s">
        <v>363</v>
      </c>
      <c r="B6" s="229">
        <v>716</v>
      </c>
      <c r="C6" s="228" t="s">
        <v>739</v>
      </c>
      <c r="D6" s="229">
        <v>100</v>
      </c>
      <c r="E6" s="228" t="s">
        <v>740</v>
      </c>
      <c r="F6" s="229">
        <v>8011</v>
      </c>
    </row>
    <row r="7" spans="1:6" ht="22.5" customHeight="1">
      <c r="A7" s="228" t="s">
        <v>741</v>
      </c>
      <c r="B7" s="229">
        <v>716</v>
      </c>
      <c r="C7" s="228" t="s">
        <v>742</v>
      </c>
      <c r="D7" s="229">
        <v>347</v>
      </c>
      <c r="E7" s="228" t="s">
        <v>603</v>
      </c>
      <c r="F7" s="229">
        <v>1</v>
      </c>
    </row>
    <row r="8" spans="1:6" ht="22.5" customHeight="1">
      <c r="A8" s="228" t="s">
        <v>743</v>
      </c>
      <c r="B8" s="229">
        <v>716</v>
      </c>
      <c r="C8" s="228" t="s">
        <v>744</v>
      </c>
      <c r="D8" s="229">
        <v>347</v>
      </c>
      <c r="E8" s="228" t="s">
        <v>745</v>
      </c>
      <c r="F8" s="229">
        <v>1</v>
      </c>
    </row>
    <row r="9" spans="1:6" ht="22.5" customHeight="1">
      <c r="A9" s="228" t="s">
        <v>479</v>
      </c>
      <c r="B9" s="229">
        <v>513758</v>
      </c>
      <c r="C9" s="228" t="s">
        <v>537</v>
      </c>
      <c r="D9" s="229">
        <v>15</v>
      </c>
      <c r="E9" s="228" t="s">
        <v>746</v>
      </c>
      <c r="F9" s="229">
        <v>1</v>
      </c>
    </row>
    <row r="10" spans="1:6" ht="22.5" customHeight="1">
      <c r="A10" s="228" t="s">
        <v>747</v>
      </c>
      <c r="B10" s="229">
        <v>510862</v>
      </c>
      <c r="C10" s="228" t="s">
        <v>748</v>
      </c>
      <c r="D10" s="229">
        <v>15</v>
      </c>
      <c r="E10" s="84"/>
      <c r="F10" s="85"/>
    </row>
    <row r="11" spans="1:6" ht="22.5" customHeight="1">
      <c r="A11" s="228" t="s">
        <v>749</v>
      </c>
      <c r="B11" s="229">
        <v>30504</v>
      </c>
      <c r="C11" s="228" t="s">
        <v>750</v>
      </c>
      <c r="D11" s="229">
        <v>15</v>
      </c>
      <c r="E11" s="84"/>
      <c r="F11" s="85"/>
    </row>
    <row r="12" spans="1:6" ht="22.5" customHeight="1">
      <c r="A12" s="228" t="s">
        <v>751</v>
      </c>
      <c r="B12" s="229">
        <v>332745</v>
      </c>
      <c r="C12" s="228" t="s">
        <v>752</v>
      </c>
      <c r="D12" s="229">
        <v>68433</v>
      </c>
      <c r="E12" s="84"/>
      <c r="F12" s="85"/>
    </row>
    <row r="13" spans="1:6" ht="22.5" customHeight="1">
      <c r="A13" s="228" t="s">
        <v>753</v>
      </c>
      <c r="B13" s="229">
        <v>63069</v>
      </c>
      <c r="C13" s="228" t="s">
        <v>754</v>
      </c>
      <c r="D13" s="229">
        <v>67793</v>
      </c>
      <c r="E13" s="84"/>
      <c r="F13" s="85"/>
    </row>
    <row r="14" spans="1:6" ht="22.5" customHeight="1">
      <c r="A14" s="228" t="s">
        <v>755</v>
      </c>
      <c r="B14" s="229">
        <v>5700</v>
      </c>
      <c r="C14" s="228" t="s">
        <v>756</v>
      </c>
      <c r="D14" s="229">
        <v>67793</v>
      </c>
      <c r="E14" s="84"/>
      <c r="F14" s="85"/>
    </row>
    <row r="15" spans="1:6" ht="22.5" customHeight="1">
      <c r="A15" s="228" t="s">
        <v>757</v>
      </c>
      <c r="B15" s="229">
        <v>6348</v>
      </c>
      <c r="C15" s="228" t="s">
        <v>758</v>
      </c>
      <c r="D15" s="229">
        <v>640</v>
      </c>
      <c r="E15" s="84"/>
      <c r="F15" s="85"/>
    </row>
    <row r="16" spans="1:6" ht="22.5" customHeight="1">
      <c r="A16" s="228" t="s">
        <v>759</v>
      </c>
      <c r="B16" s="229">
        <v>8268</v>
      </c>
      <c r="C16" s="228" t="s">
        <v>760</v>
      </c>
      <c r="D16" s="229">
        <v>316</v>
      </c>
      <c r="E16" s="84"/>
      <c r="F16" s="85"/>
    </row>
    <row r="17" spans="1:6" ht="22.5" customHeight="1">
      <c r="A17" s="228" t="s">
        <v>761</v>
      </c>
      <c r="B17" s="229">
        <v>64228</v>
      </c>
      <c r="C17" s="228" t="s">
        <v>762</v>
      </c>
      <c r="D17" s="229">
        <v>71</v>
      </c>
      <c r="E17" s="84"/>
      <c r="F17" s="85"/>
    </row>
    <row r="18" spans="1:6" ht="22.5" customHeight="1">
      <c r="A18" s="228" t="s">
        <v>763</v>
      </c>
      <c r="B18" s="229">
        <v>998</v>
      </c>
      <c r="C18" s="228" t="s">
        <v>764</v>
      </c>
      <c r="D18" s="229">
        <v>161</v>
      </c>
      <c r="E18" s="84"/>
      <c r="F18" s="85"/>
    </row>
    <row r="19" spans="1:6" ht="22.5" customHeight="1">
      <c r="A19" s="228" t="s">
        <v>765</v>
      </c>
      <c r="B19" s="229">
        <v>1773</v>
      </c>
      <c r="C19" s="228" t="s">
        <v>766</v>
      </c>
      <c r="D19" s="229">
        <v>77</v>
      </c>
      <c r="E19" s="84"/>
      <c r="F19" s="85"/>
    </row>
    <row r="20" spans="1:6" ht="22.5" customHeight="1">
      <c r="A20" s="228" t="s">
        <v>767</v>
      </c>
      <c r="B20" s="229">
        <v>1773</v>
      </c>
      <c r="C20" s="228" t="s">
        <v>768</v>
      </c>
      <c r="D20" s="229">
        <v>15</v>
      </c>
      <c r="E20" s="84"/>
      <c r="F20" s="85"/>
    </row>
    <row r="21" spans="1:6" ht="22.5" customHeight="1">
      <c r="A21" s="228" t="s">
        <v>769</v>
      </c>
      <c r="B21" s="229">
        <v>125</v>
      </c>
      <c r="C21" s="228" t="s">
        <v>594</v>
      </c>
      <c r="D21" s="229">
        <v>19980</v>
      </c>
      <c r="E21" s="84"/>
      <c r="F21" s="85"/>
    </row>
    <row r="22" spans="1:6" ht="22.5" customHeight="1">
      <c r="A22" s="228" t="s">
        <v>770</v>
      </c>
      <c r="B22" s="229">
        <v>125</v>
      </c>
      <c r="C22" s="228" t="s">
        <v>771</v>
      </c>
      <c r="D22" s="229">
        <v>19980</v>
      </c>
      <c r="E22" s="84"/>
      <c r="F22" s="85"/>
    </row>
    <row r="23" spans="1:6" ht="22.5" customHeight="1">
      <c r="A23" s="228" t="s">
        <v>467</v>
      </c>
      <c r="B23" s="229">
        <v>451</v>
      </c>
      <c r="C23" s="228" t="s">
        <v>772</v>
      </c>
      <c r="D23" s="229">
        <v>7657</v>
      </c>
      <c r="E23" s="84"/>
      <c r="F23" s="85"/>
    </row>
    <row r="24" spans="1:6" ht="22.5" customHeight="1">
      <c r="A24" s="228" t="s">
        <v>773</v>
      </c>
      <c r="B24" s="229">
        <v>104</v>
      </c>
      <c r="C24" s="228" t="s">
        <v>774</v>
      </c>
      <c r="D24" s="229">
        <v>3167</v>
      </c>
      <c r="E24" s="84"/>
      <c r="F24" s="85"/>
    </row>
  </sheetData>
  <sheetProtection/>
  <mergeCells count="2">
    <mergeCell ref="A1:B1"/>
    <mergeCell ref="A2:F2"/>
  </mergeCells>
  <printOptions horizontalCentered="1"/>
  <pageMargins left="0.3937007874015748" right="0.3937007874015748" top="0.7874015748031497" bottom="0.7874015748031497" header="0" footer="0"/>
  <pageSetup firstPageNumber="21" useFirstPageNumber="1" horizontalDpi="600" verticalDpi="600" orientation="landscape" paperSize="9" scale="80"/>
  <headerFooter>
    <oddFooter>&amp;C&amp;P</oddFooter>
  </headerFooter>
</worksheet>
</file>

<file path=xl/worksheets/sheet14.xml><?xml version="1.0" encoding="utf-8"?>
<worksheet xmlns="http://schemas.openxmlformats.org/spreadsheetml/2006/main" xmlns:r="http://schemas.openxmlformats.org/officeDocument/2006/relationships">
  <sheetPr>
    <tabColor rgb="FF00FF00"/>
  </sheetPr>
  <dimension ref="A1:E10"/>
  <sheetViews>
    <sheetView showZeros="0" zoomScale="115" zoomScaleNormal="115" zoomScalePageLayoutView="0" workbookViewId="0" topLeftCell="A1">
      <selection activeCell="A1" sqref="A1:IV16384"/>
    </sheetView>
  </sheetViews>
  <sheetFormatPr defaultColWidth="9.140625" defaultRowHeight="19.5" customHeight="1"/>
  <cols>
    <col min="1" max="1" width="54.00390625" style="67" customWidth="1"/>
    <col min="2" max="2" width="12.8515625" style="68" customWidth="1"/>
    <col min="3" max="3" width="54.00390625" style="69" customWidth="1"/>
    <col min="4" max="4" width="12.8515625" style="70" customWidth="1"/>
    <col min="5" max="5" width="13.00390625" style="71" customWidth="1"/>
    <col min="6" max="16384" width="9.00390625" style="71" customWidth="1"/>
  </cols>
  <sheetData>
    <row r="1" spans="1:4" ht="19.5" customHeight="1">
      <c r="A1" s="390" t="s">
        <v>775</v>
      </c>
      <c r="B1" s="390"/>
      <c r="C1" s="390"/>
      <c r="D1" s="390"/>
    </row>
    <row r="2" spans="1:4" ht="29.25" customHeight="1">
      <c r="A2" s="380" t="s">
        <v>776</v>
      </c>
      <c r="B2" s="380"/>
      <c r="C2" s="380"/>
      <c r="D2" s="380"/>
    </row>
    <row r="3" spans="1:4" ht="19.5" customHeight="1">
      <c r="A3" s="398"/>
      <c r="B3" s="398"/>
      <c r="C3" s="398"/>
      <c r="D3" s="72" t="s">
        <v>43</v>
      </c>
    </row>
    <row r="4" spans="1:4" ht="21.75" customHeight="1">
      <c r="A4" s="73" t="s">
        <v>777</v>
      </c>
      <c r="B4" s="74" t="s">
        <v>45</v>
      </c>
      <c r="C4" s="73" t="s">
        <v>182</v>
      </c>
      <c r="D4" s="74" t="s">
        <v>45</v>
      </c>
    </row>
    <row r="5" spans="1:4" ht="21.75" customHeight="1">
      <c r="A5" s="92" t="s">
        <v>778</v>
      </c>
      <c r="B5" s="110">
        <v>8780</v>
      </c>
      <c r="C5" s="92" t="s">
        <v>778</v>
      </c>
      <c r="D5" s="110">
        <v>4560</v>
      </c>
    </row>
    <row r="6" spans="1:5" ht="21.75" customHeight="1">
      <c r="A6" s="117" t="s">
        <v>619</v>
      </c>
      <c r="B6" s="59">
        <v>8780</v>
      </c>
      <c r="C6" s="117" t="s">
        <v>622</v>
      </c>
      <c r="D6" s="59">
        <f>SUM(D7:D8)</f>
        <v>4560</v>
      </c>
      <c r="E6" s="68"/>
    </row>
    <row r="7" spans="1:5" ht="21.75" customHeight="1">
      <c r="A7" s="62" t="s">
        <v>779</v>
      </c>
      <c r="B7" s="59">
        <v>1349</v>
      </c>
      <c r="C7" s="76" t="s">
        <v>780</v>
      </c>
      <c r="D7" s="59">
        <v>4007</v>
      </c>
      <c r="E7" s="68"/>
    </row>
    <row r="8" spans="1:4" ht="21.75" customHeight="1">
      <c r="A8" s="62" t="s">
        <v>781</v>
      </c>
      <c r="B8" s="59">
        <v>2725</v>
      </c>
      <c r="C8" s="76" t="s">
        <v>782</v>
      </c>
      <c r="D8" s="59">
        <v>553</v>
      </c>
    </row>
    <row r="9" spans="1:4" ht="21.75" customHeight="1">
      <c r="A9" s="62" t="s">
        <v>783</v>
      </c>
      <c r="B9" s="59">
        <v>2686</v>
      </c>
      <c r="C9" s="76"/>
      <c r="D9" s="224"/>
    </row>
    <row r="10" spans="1:4" ht="21.75" customHeight="1">
      <c r="A10" s="225" t="s">
        <v>784</v>
      </c>
      <c r="B10" s="59">
        <v>2020</v>
      </c>
      <c r="C10" s="76"/>
      <c r="D10" s="59"/>
    </row>
  </sheetData>
  <sheetProtection/>
  <mergeCells count="4">
    <mergeCell ref="A1:B1"/>
    <mergeCell ref="C1:D1"/>
    <mergeCell ref="A2:D2"/>
    <mergeCell ref="A3:C3"/>
  </mergeCells>
  <printOptions horizontalCentered="1"/>
  <pageMargins left="0.3937007874015748" right="0.3937007874015748" top="0.7874015748031497" bottom="0.7874015748031497" header="0" footer="0"/>
  <pageSetup firstPageNumber="22" useFirstPageNumber="1" horizontalDpi="600" verticalDpi="600" orientation="landscape" paperSize="9" scale="95"/>
  <headerFooter>
    <oddFooter>&amp;C&amp;P</oddFooter>
  </headerFooter>
</worksheet>
</file>

<file path=xl/worksheets/sheet15.xml><?xml version="1.0" encoding="utf-8"?>
<worksheet xmlns="http://schemas.openxmlformats.org/spreadsheetml/2006/main" xmlns:r="http://schemas.openxmlformats.org/officeDocument/2006/relationships">
  <sheetPr>
    <tabColor rgb="FF00FF00"/>
  </sheetPr>
  <dimension ref="A1:Q10"/>
  <sheetViews>
    <sheetView showZeros="0" zoomScalePageLayoutView="0" workbookViewId="0" topLeftCell="A1">
      <selection activeCell="E13" sqref="E13"/>
    </sheetView>
  </sheetViews>
  <sheetFormatPr defaultColWidth="9.140625" defaultRowHeight="15"/>
  <cols>
    <col min="1" max="1" width="19.57421875" style="203" customWidth="1"/>
    <col min="2" max="5" width="9.57421875" style="204" customWidth="1"/>
    <col min="6" max="7" width="10.00390625" style="204" customWidth="1"/>
    <col min="8" max="8" width="39.28125" style="205" customWidth="1"/>
    <col min="9" max="12" width="9.57421875" style="206" customWidth="1"/>
    <col min="13" max="13" width="10.28125" style="206" customWidth="1"/>
    <col min="14" max="14" width="10.28125" style="203" customWidth="1"/>
    <col min="15" max="16384" width="9.00390625" style="203" customWidth="1"/>
  </cols>
  <sheetData>
    <row r="1" spans="1:13" ht="18.75" customHeight="1">
      <c r="A1" s="399" t="s">
        <v>785</v>
      </c>
      <c r="B1" s="399"/>
      <c r="C1" s="399"/>
      <c r="D1" s="399"/>
      <c r="E1" s="399"/>
      <c r="F1" s="399"/>
      <c r="G1" s="399"/>
      <c r="H1" s="399"/>
      <c r="I1" s="181"/>
      <c r="J1" s="181"/>
      <c r="K1" s="181"/>
      <c r="L1" s="181"/>
      <c r="M1" s="181"/>
    </row>
    <row r="2" spans="1:14" ht="27" customHeight="1">
      <c r="A2" s="400" t="s">
        <v>786</v>
      </c>
      <c r="B2" s="400"/>
      <c r="C2" s="400"/>
      <c r="D2" s="400"/>
      <c r="E2" s="400"/>
      <c r="F2" s="400"/>
      <c r="G2" s="400"/>
      <c r="H2" s="400"/>
      <c r="I2" s="400"/>
      <c r="J2" s="400"/>
      <c r="K2" s="400"/>
      <c r="L2" s="400"/>
      <c r="M2" s="400"/>
      <c r="N2" s="400"/>
    </row>
    <row r="3" spans="1:14" ht="23.25" customHeight="1">
      <c r="A3" s="207"/>
      <c r="B3" s="207"/>
      <c r="C3" s="207"/>
      <c r="D3" s="207"/>
      <c r="E3" s="207"/>
      <c r="F3" s="207"/>
      <c r="G3" s="207"/>
      <c r="H3" s="207"/>
      <c r="I3" s="401" t="s">
        <v>43</v>
      </c>
      <c r="J3" s="401"/>
      <c r="K3" s="401"/>
      <c r="L3" s="401"/>
      <c r="M3" s="401"/>
      <c r="N3" s="401"/>
    </row>
    <row r="4" spans="1:14" s="202" customFormat="1" ht="64.5" customHeight="1">
      <c r="A4" s="184" t="s">
        <v>44</v>
      </c>
      <c r="B4" s="185" t="s">
        <v>100</v>
      </c>
      <c r="C4" s="185" t="s">
        <v>106</v>
      </c>
      <c r="D4" s="185" t="s">
        <v>107</v>
      </c>
      <c r="E4" s="185" t="s">
        <v>45</v>
      </c>
      <c r="F4" s="185" t="s">
        <v>787</v>
      </c>
      <c r="G4" s="186" t="s">
        <v>788</v>
      </c>
      <c r="H4" s="208" t="s">
        <v>789</v>
      </c>
      <c r="I4" s="185" t="s">
        <v>100</v>
      </c>
      <c r="J4" s="185" t="s">
        <v>106</v>
      </c>
      <c r="K4" s="185" t="s">
        <v>107</v>
      </c>
      <c r="L4" s="185" t="s">
        <v>45</v>
      </c>
      <c r="M4" s="185" t="s">
        <v>787</v>
      </c>
      <c r="N4" s="186" t="s">
        <v>788</v>
      </c>
    </row>
    <row r="5" spans="1:14" s="202" customFormat="1" ht="24" customHeight="1">
      <c r="A5" s="209" t="s">
        <v>711</v>
      </c>
      <c r="B5" s="210">
        <v>1000</v>
      </c>
      <c r="C5" s="210">
        <v>1000</v>
      </c>
      <c r="D5" s="210">
        <v>928</v>
      </c>
      <c r="E5" s="210">
        <v>928</v>
      </c>
      <c r="F5" s="210"/>
      <c r="G5" s="211"/>
      <c r="H5" s="212" t="s">
        <v>711</v>
      </c>
      <c r="I5" s="210">
        <v>1000</v>
      </c>
      <c r="J5" s="210">
        <v>1000</v>
      </c>
      <c r="K5" s="210">
        <v>928</v>
      </c>
      <c r="L5" s="210">
        <v>928</v>
      </c>
      <c r="M5" s="210"/>
      <c r="N5" s="222"/>
    </row>
    <row r="6" spans="1:14" s="202" customFormat="1" ht="24" customHeight="1">
      <c r="A6" s="213" t="s">
        <v>110</v>
      </c>
      <c r="B6" s="210">
        <v>1000</v>
      </c>
      <c r="C6" s="210">
        <v>1000</v>
      </c>
      <c r="D6" s="210">
        <v>928</v>
      </c>
      <c r="E6" s="210">
        <v>928</v>
      </c>
      <c r="F6" s="210">
        <v>100</v>
      </c>
      <c r="G6" s="214">
        <v>27.3</v>
      </c>
      <c r="H6" s="215" t="s">
        <v>111</v>
      </c>
      <c r="I6" s="210"/>
      <c r="J6" s="210"/>
      <c r="K6" s="210"/>
      <c r="L6" s="210"/>
      <c r="M6" s="210"/>
      <c r="N6" s="214"/>
    </row>
    <row r="7" spans="1:17" s="202" customFormat="1" ht="22.5" customHeight="1">
      <c r="A7" s="216"/>
      <c r="B7" s="193"/>
      <c r="C7" s="193"/>
      <c r="D7" s="194"/>
      <c r="E7" s="194"/>
      <c r="F7" s="194"/>
      <c r="G7" s="217"/>
      <c r="H7" s="216" t="s">
        <v>790</v>
      </c>
      <c r="I7" s="194"/>
      <c r="J7" s="194"/>
      <c r="K7" s="194"/>
      <c r="L7" s="194"/>
      <c r="M7" s="194"/>
      <c r="N7" s="216"/>
      <c r="Q7" s="223"/>
    </row>
    <row r="8" spans="1:17" s="202" customFormat="1" ht="22.5" customHeight="1">
      <c r="A8" s="213"/>
      <c r="B8" s="210"/>
      <c r="C8" s="210"/>
      <c r="D8" s="210"/>
      <c r="E8" s="194"/>
      <c r="F8" s="210"/>
      <c r="G8" s="218"/>
      <c r="H8" s="219" t="s">
        <v>791</v>
      </c>
      <c r="I8" s="193"/>
      <c r="J8" s="193"/>
      <c r="K8" s="194"/>
      <c r="L8" s="194"/>
      <c r="M8" s="194"/>
      <c r="N8" s="216"/>
      <c r="Q8" s="223"/>
    </row>
    <row r="9" spans="1:17" s="202" customFormat="1" ht="22.5" customHeight="1">
      <c r="A9" s="213" t="s">
        <v>156</v>
      </c>
      <c r="B9" s="210">
        <v>0</v>
      </c>
      <c r="C9" s="210"/>
      <c r="D9" s="210"/>
      <c r="E9" s="194"/>
      <c r="F9" s="210"/>
      <c r="G9" s="218"/>
      <c r="H9" s="213" t="s">
        <v>161</v>
      </c>
      <c r="I9" s="210">
        <v>1000</v>
      </c>
      <c r="J9" s="194">
        <v>1000</v>
      </c>
      <c r="K9" s="194">
        <v>928</v>
      </c>
      <c r="L9" s="194">
        <v>928</v>
      </c>
      <c r="M9" s="210"/>
      <c r="N9" s="218"/>
      <c r="Q9" s="223"/>
    </row>
    <row r="10" spans="1:17" s="202" customFormat="1" ht="22.5" customHeight="1">
      <c r="A10" s="220" t="s">
        <v>792</v>
      </c>
      <c r="B10" s="194"/>
      <c r="C10" s="194"/>
      <c r="D10" s="194"/>
      <c r="E10" s="194"/>
      <c r="F10" s="194"/>
      <c r="G10" s="221"/>
      <c r="H10" s="220" t="s">
        <v>793</v>
      </c>
      <c r="I10" s="194">
        <v>1000</v>
      </c>
      <c r="J10" s="194">
        <v>1000</v>
      </c>
      <c r="K10" s="194">
        <v>928</v>
      </c>
      <c r="L10" s="194">
        <v>928</v>
      </c>
      <c r="M10" s="194"/>
      <c r="N10" s="222"/>
      <c r="Q10" s="223"/>
    </row>
    <row r="11" ht="19.5" customHeight="1"/>
    <row r="12" ht="19.5" customHeight="1"/>
    <row r="13" ht="19.5" customHeight="1"/>
    <row r="14" ht="19.5" customHeight="1"/>
  </sheetData>
  <sheetProtection/>
  <mergeCells count="3">
    <mergeCell ref="A1:H1"/>
    <mergeCell ref="A2:N2"/>
    <mergeCell ref="I3:N3"/>
  </mergeCells>
  <printOptions horizontalCentered="1"/>
  <pageMargins left="0.3937007874015748" right="0.3937007874015748" top="0.7874015748031497" bottom="0.7874015748031497" header="0" footer="0"/>
  <pageSetup firstPageNumber="23" useFirstPageNumber="1" fitToHeight="0" horizontalDpi="600" verticalDpi="600" orientation="landscape" paperSize="9" scale="80"/>
  <headerFooter>
    <oddFooter>&amp;C&amp;P</oddFooter>
  </headerFooter>
</worksheet>
</file>

<file path=xl/worksheets/sheet16.xml><?xml version="1.0" encoding="utf-8"?>
<worksheet xmlns="http://schemas.openxmlformats.org/spreadsheetml/2006/main" xmlns:r="http://schemas.openxmlformats.org/officeDocument/2006/relationships">
  <sheetPr>
    <tabColor rgb="FF00FF00"/>
  </sheetPr>
  <dimension ref="A1:D35"/>
  <sheetViews>
    <sheetView zoomScalePageLayoutView="0" workbookViewId="0" topLeftCell="A1">
      <selection activeCell="A2" sqref="A2:D35"/>
    </sheetView>
  </sheetViews>
  <sheetFormatPr defaultColWidth="9.140625" defaultRowHeight="15"/>
  <cols>
    <col min="1" max="3" width="22.140625" style="30" customWidth="1"/>
    <col min="4" max="4" width="65.57421875" style="30" customWidth="1"/>
    <col min="5" max="5" width="28.8515625" style="30" customWidth="1"/>
    <col min="6" max="16384" width="9.00390625" style="30" customWidth="1"/>
  </cols>
  <sheetData>
    <row r="1" spans="1:4" ht="89.25" customHeight="1">
      <c r="A1" s="387" t="s">
        <v>794</v>
      </c>
      <c r="B1" s="387"/>
      <c r="C1" s="387"/>
      <c r="D1" s="387"/>
    </row>
    <row r="2" spans="1:4" ht="23.25" customHeight="1">
      <c r="A2" s="396" t="s">
        <v>795</v>
      </c>
      <c r="B2" s="402"/>
      <c r="C2" s="402"/>
      <c r="D2" s="402"/>
    </row>
    <row r="3" spans="1:4" ht="23.25" customHeight="1">
      <c r="A3" s="402"/>
      <c r="B3" s="402"/>
      <c r="C3" s="402"/>
      <c r="D3" s="402"/>
    </row>
    <row r="4" spans="1:4" ht="23.25" customHeight="1">
      <c r="A4" s="402"/>
      <c r="B4" s="402"/>
      <c r="C4" s="402"/>
      <c r="D4" s="402"/>
    </row>
    <row r="5" spans="1:4" ht="23.25" customHeight="1">
      <c r="A5" s="402"/>
      <c r="B5" s="402"/>
      <c r="C5" s="402"/>
      <c r="D5" s="402"/>
    </row>
    <row r="6" spans="1:4" ht="26.25" customHeight="1" hidden="1">
      <c r="A6" s="402"/>
      <c r="B6" s="402"/>
      <c r="C6" s="402"/>
      <c r="D6" s="402"/>
    </row>
    <row r="7" spans="1:4" ht="11.25" customHeight="1" hidden="1">
      <c r="A7" s="402"/>
      <c r="B7" s="402"/>
      <c r="C7" s="402"/>
      <c r="D7" s="402"/>
    </row>
    <row r="8" spans="1:4" ht="75" customHeight="1" hidden="1">
      <c r="A8" s="402"/>
      <c r="B8" s="402"/>
      <c r="C8" s="402"/>
      <c r="D8" s="402"/>
    </row>
    <row r="9" spans="1:4" ht="16.5" customHeight="1" hidden="1">
      <c r="A9" s="402"/>
      <c r="B9" s="402"/>
      <c r="C9" s="402"/>
      <c r="D9" s="402"/>
    </row>
    <row r="10" spans="1:4" ht="13.5" customHeight="1" hidden="1">
      <c r="A10" s="402"/>
      <c r="B10" s="402"/>
      <c r="C10" s="402"/>
      <c r="D10" s="402"/>
    </row>
    <row r="11" spans="1:4" ht="27" customHeight="1" hidden="1">
      <c r="A11" s="402"/>
      <c r="B11" s="402"/>
      <c r="C11" s="402"/>
      <c r="D11" s="402"/>
    </row>
    <row r="12" spans="1:4" ht="1.5" customHeight="1" hidden="1">
      <c r="A12" s="402"/>
      <c r="B12" s="402"/>
      <c r="C12" s="402"/>
      <c r="D12" s="402"/>
    </row>
    <row r="13" spans="1:4" ht="14.25" customHeight="1" hidden="1">
      <c r="A13" s="402"/>
      <c r="B13" s="402"/>
      <c r="C13" s="402"/>
      <c r="D13" s="402"/>
    </row>
    <row r="14" spans="1:4" ht="14.25" customHeight="1" hidden="1">
      <c r="A14" s="402"/>
      <c r="B14" s="402"/>
      <c r="C14" s="402"/>
      <c r="D14" s="402"/>
    </row>
    <row r="15" spans="1:4" ht="14.25" customHeight="1" hidden="1">
      <c r="A15" s="402"/>
      <c r="B15" s="402"/>
      <c r="C15" s="402"/>
      <c r="D15" s="402"/>
    </row>
    <row r="16" spans="1:4" ht="14.25" customHeight="1" hidden="1">
      <c r="A16" s="402"/>
      <c r="B16" s="402"/>
      <c r="C16" s="402"/>
      <c r="D16" s="402"/>
    </row>
    <row r="17" spans="1:4" ht="14.25" customHeight="1" hidden="1">
      <c r="A17" s="402"/>
      <c r="B17" s="402"/>
      <c r="C17" s="402"/>
      <c r="D17" s="402"/>
    </row>
    <row r="18" spans="1:4" ht="14.25" customHeight="1" hidden="1">
      <c r="A18" s="402"/>
      <c r="B18" s="402"/>
      <c r="C18" s="402"/>
      <c r="D18" s="402"/>
    </row>
    <row r="19" spans="1:4" ht="14.25" customHeight="1" hidden="1">
      <c r="A19" s="402"/>
      <c r="B19" s="402"/>
      <c r="C19" s="402"/>
      <c r="D19" s="402"/>
    </row>
    <row r="20" spans="1:4" ht="14.25" customHeight="1" hidden="1">
      <c r="A20" s="402"/>
      <c r="B20" s="402"/>
      <c r="C20" s="402"/>
      <c r="D20" s="402"/>
    </row>
    <row r="21" spans="1:4" ht="14.25" customHeight="1" hidden="1">
      <c r="A21" s="402"/>
      <c r="B21" s="402"/>
      <c r="C21" s="402"/>
      <c r="D21" s="402"/>
    </row>
    <row r="22" spans="1:4" ht="14.25" customHeight="1" hidden="1">
      <c r="A22" s="402"/>
      <c r="B22" s="402"/>
      <c r="C22" s="402"/>
      <c r="D22" s="402"/>
    </row>
    <row r="23" spans="1:4" ht="14.25" customHeight="1" hidden="1">
      <c r="A23" s="402"/>
      <c r="B23" s="402"/>
      <c r="C23" s="402"/>
      <c r="D23" s="402"/>
    </row>
    <row r="24" spans="1:4" ht="14.25" customHeight="1" hidden="1">
      <c r="A24" s="402"/>
      <c r="B24" s="402"/>
      <c r="C24" s="402"/>
      <c r="D24" s="402"/>
    </row>
    <row r="25" spans="1:4" ht="14.25" customHeight="1" hidden="1">
      <c r="A25" s="402"/>
      <c r="B25" s="402"/>
      <c r="C25" s="402"/>
      <c r="D25" s="402"/>
    </row>
    <row r="26" spans="1:4" ht="14.25" customHeight="1" hidden="1">
      <c r="A26" s="402"/>
      <c r="B26" s="402"/>
      <c r="C26" s="402"/>
      <c r="D26" s="402"/>
    </row>
    <row r="27" spans="1:4" ht="29.25" customHeight="1" hidden="1">
      <c r="A27" s="402"/>
      <c r="B27" s="402"/>
      <c r="C27" s="402"/>
      <c r="D27" s="402"/>
    </row>
    <row r="28" spans="1:4" ht="14.25" customHeight="1" hidden="1">
      <c r="A28" s="402"/>
      <c r="B28" s="402"/>
      <c r="C28" s="402"/>
      <c r="D28" s="402"/>
    </row>
    <row r="29" spans="1:4" ht="14.25" customHeight="1" hidden="1">
      <c r="A29" s="402"/>
      <c r="B29" s="402"/>
      <c r="C29" s="402"/>
      <c r="D29" s="402"/>
    </row>
    <row r="30" spans="1:4" ht="14.25" customHeight="1" hidden="1">
      <c r="A30" s="402"/>
      <c r="B30" s="402"/>
      <c r="C30" s="402"/>
      <c r="D30" s="402"/>
    </row>
    <row r="31" spans="1:4" ht="14.25" customHeight="1" hidden="1">
      <c r="A31" s="402"/>
      <c r="B31" s="402"/>
      <c r="C31" s="402"/>
      <c r="D31" s="402"/>
    </row>
    <row r="32" spans="1:4" ht="14.25" customHeight="1" hidden="1">
      <c r="A32" s="402"/>
      <c r="B32" s="402"/>
      <c r="C32" s="402"/>
      <c r="D32" s="402"/>
    </row>
    <row r="33" spans="1:4" ht="14.25" customHeight="1" hidden="1">
      <c r="A33" s="402"/>
      <c r="B33" s="402"/>
      <c r="C33" s="402"/>
      <c r="D33" s="402"/>
    </row>
    <row r="34" spans="1:4" ht="14.25" customHeight="1" hidden="1">
      <c r="A34" s="402"/>
      <c r="B34" s="402"/>
      <c r="C34" s="402"/>
      <c r="D34" s="402"/>
    </row>
    <row r="35" spans="1:4" ht="14.25" customHeight="1" hidden="1">
      <c r="A35" s="402"/>
      <c r="B35" s="402"/>
      <c r="C35" s="402"/>
      <c r="D35" s="402"/>
    </row>
  </sheetData>
  <sheetProtection/>
  <mergeCells count="2">
    <mergeCell ref="A1:D1"/>
    <mergeCell ref="A2:D35"/>
  </mergeCells>
  <printOptions horizontalCentered="1"/>
  <pageMargins left="0.3937007874015748" right="0.3937007874015748" top="0.7874015748031497" bottom="0.7874015748031497" header="0" footer="0"/>
  <pageSetup firstPageNumber="24" useFirstPageNumber="1" horizontalDpi="600" verticalDpi="600" orientation="landscape" paperSize="9" scale="95"/>
  <headerFooter>
    <oddFooter>&amp;C&amp;P</oddFooter>
  </headerFooter>
</worksheet>
</file>

<file path=xl/worksheets/sheet17.xml><?xml version="1.0" encoding="utf-8"?>
<worksheet xmlns="http://schemas.openxmlformats.org/spreadsheetml/2006/main" xmlns:r="http://schemas.openxmlformats.org/officeDocument/2006/relationships">
  <sheetPr>
    <tabColor rgb="FF00FF00"/>
  </sheetPr>
  <dimension ref="A1:N36"/>
  <sheetViews>
    <sheetView showZeros="0" zoomScalePageLayoutView="0" workbookViewId="0" topLeftCell="A1">
      <selection activeCell="H30" sqref="H30"/>
    </sheetView>
  </sheetViews>
  <sheetFormatPr defaultColWidth="9.140625" defaultRowHeight="15"/>
  <cols>
    <col min="1" max="1" width="36.7109375" style="179" customWidth="1"/>
    <col min="2" max="5" width="9.140625" style="180" customWidth="1"/>
    <col min="6" max="7" width="9.00390625" style="180" customWidth="1"/>
    <col min="8" max="8" width="38.421875" style="180" customWidth="1"/>
    <col min="9" max="12" width="9.140625" style="180" customWidth="1"/>
    <col min="13" max="14" width="9.00390625" style="180" customWidth="1"/>
    <col min="15" max="16384" width="9.00390625" style="180" customWidth="1"/>
  </cols>
  <sheetData>
    <row r="1" spans="1:14" ht="15.75">
      <c r="A1" s="399" t="s">
        <v>796</v>
      </c>
      <c r="B1" s="399"/>
      <c r="C1" s="399"/>
      <c r="D1" s="399"/>
      <c r="E1" s="399"/>
      <c r="F1" s="399"/>
      <c r="G1" s="399"/>
      <c r="H1" s="399"/>
      <c r="I1" s="399"/>
      <c r="J1" s="399"/>
      <c r="K1" s="399"/>
      <c r="L1" s="399"/>
      <c r="M1" s="399"/>
      <c r="N1" s="399"/>
    </row>
    <row r="2" spans="1:14" ht="24.75" customHeight="1">
      <c r="A2" s="400" t="s">
        <v>797</v>
      </c>
      <c r="B2" s="400"/>
      <c r="C2" s="400"/>
      <c r="D2" s="400"/>
      <c r="E2" s="400"/>
      <c r="F2" s="400"/>
      <c r="G2" s="400"/>
      <c r="H2" s="400"/>
      <c r="I2" s="400"/>
      <c r="J2" s="400"/>
      <c r="K2" s="400"/>
      <c r="L2" s="400"/>
      <c r="M2" s="400"/>
      <c r="N2" s="400"/>
    </row>
    <row r="3" spans="1:14" ht="15.75">
      <c r="A3" s="403"/>
      <c r="B3" s="404"/>
      <c r="C3" s="182"/>
      <c r="D3" s="182"/>
      <c r="E3" s="182"/>
      <c r="F3" s="182"/>
      <c r="G3" s="182"/>
      <c r="H3" s="183"/>
      <c r="J3" s="182"/>
      <c r="K3" s="182"/>
      <c r="L3" s="182"/>
      <c r="M3" s="182"/>
      <c r="N3" s="201" t="s">
        <v>43</v>
      </c>
    </row>
    <row r="4" spans="1:14" ht="63" customHeight="1">
      <c r="A4" s="184" t="s">
        <v>44</v>
      </c>
      <c r="B4" s="185" t="s">
        <v>100</v>
      </c>
      <c r="C4" s="185" t="s">
        <v>106</v>
      </c>
      <c r="D4" s="185" t="s">
        <v>107</v>
      </c>
      <c r="E4" s="185" t="s">
        <v>45</v>
      </c>
      <c r="F4" s="185" t="s">
        <v>787</v>
      </c>
      <c r="G4" s="186" t="s">
        <v>788</v>
      </c>
      <c r="H4" s="184" t="s">
        <v>789</v>
      </c>
      <c r="I4" s="185" t="s">
        <v>100</v>
      </c>
      <c r="J4" s="185" t="s">
        <v>106</v>
      </c>
      <c r="K4" s="185" t="s">
        <v>107</v>
      </c>
      <c r="L4" s="185" t="s">
        <v>45</v>
      </c>
      <c r="M4" s="185" t="s">
        <v>787</v>
      </c>
      <c r="N4" s="186" t="s">
        <v>788</v>
      </c>
    </row>
    <row r="5" spans="1:14" ht="20.25" customHeight="1">
      <c r="A5" s="187" t="s">
        <v>711</v>
      </c>
      <c r="B5" s="188"/>
      <c r="C5" s="189"/>
      <c r="D5" s="189"/>
      <c r="E5" s="189"/>
      <c r="F5" s="189"/>
      <c r="G5" s="190"/>
      <c r="H5" s="187" t="s">
        <v>711</v>
      </c>
      <c r="I5" s="188"/>
      <c r="J5" s="189"/>
      <c r="K5" s="189"/>
      <c r="L5" s="189"/>
      <c r="M5" s="189"/>
      <c r="N5" s="190"/>
    </row>
    <row r="6" spans="1:14" ht="20.25" customHeight="1">
      <c r="A6" s="191" t="s">
        <v>798</v>
      </c>
      <c r="B6" s="188"/>
      <c r="C6" s="189"/>
      <c r="D6" s="189"/>
      <c r="E6" s="189"/>
      <c r="F6" s="189"/>
      <c r="G6" s="190"/>
      <c r="H6" s="191" t="s">
        <v>799</v>
      </c>
      <c r="I6" s="188"/>
      <c r="J6" s="189"/>
      <c r="K6" s="189"/>
      <c r="L6" s="189"/>
      <c r="M6" s="189"/>
      <c r="N6" s="190"/>
    </row>
    <row r="7" spans="1:14" ht="20.25" customHeight="1">
      <c r="A7" s="192" t="s">
        <v>800</v>
      </c>
      <c r="B7" s="193"/>
      <c r="C7" s="194"/>
      <c r="D7" s="194"/>
      <c r="E7" s="194"/>
      <c r="F7" s="194"/>
      <c r="G7" s="195"/>
      <c r="H7" s="192" t="s">
        <v>801</v>
      </c>
      <c r="I7" s="193">
        <f>SUM(I8:I10)</f>
        <v>0</v>
      </c>
      <c r="J7" s="194"/>
      <c r="K7" s="194"/>
      <c r="L7" s="194"/>
      <c r="M7" s="194"/>
      <c r="N7" s="195"/>
    </row>
    <row r="8" spans="1:14" ht="20.25" customHeight="1">
      <c r="A8" s="196" t="s">
        <v>802</v>
      </c>
      <c r="B8" s="193"/>
      <c r="C8" s="194"/>
      <c r="D8" s="194"/>
      <c r="E8" s="194"/>
      <c r="F8" s="194"/>
      <c r="G8" s="195"/>
      <c r="H8" s="196" t="s">
        <v>802</v>
      </c>
      <c r="I8" s="193"/>
      <c r="J8" s="194"/>
      <c r="K8" s="194"/>
      <c r="L8" s="194"/>
      <c r="M8" s="194"/>
      <c r="N8" s="195"/>
    </row>
    <row r="9" spans="1:14" ht="20.25" customHeight="1">
      <c r="A9" s="196" t="s">
        <v>803</v>
      </c>
      <c r="B9" s="193"/>
      <c r="C9" s="194"/>
      <c r="D9" s="194"/>
      <c r="E9" s="194"/>
      <c r="F9" s="194"/>
      <c r="G9" s="195"/>
      <c r="H9" s="196" t="s">
        <v>803</v>
      </c>
      <c r="I9" s="193"/>
      <c r="J9" s="194"/>
      <c r="K9" s="194"/>
      <c r="L9" s="194"/>
      <c r="M9" s="194"/>
      <c r="N9" s="195"/>
    </row>
    <row r="10" spans="1:14" ht="20.25" customHeight="1">
      <c r="A10" s="196" t="s">
        <v>804</v>
      </c>
      <c r="B10" s="193"/>
      <c r="C10" s="194"/>
      <c r="D10" s="194"/>
      <c r="E10" s="194"/>
      <c r="F10" s="194"/>
      <c r="G10" s="195"/>
      <c r="H10" s="196" t="s">
        <v>804</v>
      </c>
      <c r="I10" s="193"/>
      <c r="J10" s="194"/>
      <c r="K10" s="194"/>
      <c r="L10" s="194"/>
      <c r="M10" s="194"/>
      <c r="N10" s="195"/>
    </row>
    <row r="11" spans="1:14" ht="20.25" customHeight="1">
      <c r="A11" s="192" t="s">
        <v>805</v>
      </c>
      <c r="B11" s="193">
        <f>B12+B13</f>
        <v>0</v>
      </c>
      <c r="C11" s="194"/>
      <c r="D11" s="194"/>
      <c r="E11" s="194"/>
      <c r="F11" s="194"/>
      <c r="G11" s="195"/>
      <c r="H11" s="192" t="s">
        <v>806</v>
      </c>
      <c r="I11" s="193">
        <f>I12+I13</f>
        <v>0</v>
      </c>
      <c r="J11" s="194"/>
      <c r="K11" s="194"/>
      <c r="L11" s="194"/>
      <c r="M11" s="194"/>
      <c r="N11" s="195"/>
    </row>
    <row r="12" spans="1:14" ht="20.25" customHeight="1">
      <c r="A12" s="197" t="s">
        <v>807</v>
      </c>
      <c r="B12" s="193"/>
      <c r="C12" s="194"/>
      <c r="D12" s="194"/>
      <c r="E12" s="194"/>
      <c r="F12" s="194"/>
      <c r="G12" s="195"/>
      <c r="H12" s="196" t="s">
        <v>807</v>
      </c>
      <c r="I12" s="193"/>
      <c r="J12" s="194"/>
      <c r="K12" s="194"/>
      <c r="L12" s="194"/>
      <c r="M12" s="194"/>
      <c r="N12" s="195"/>
    </row>
    <row r="13" spans="1:14" ht="20.25" customHeight="1">
      <c r="A13" s="196" t="s">
        <v>808</v>
      </c>
      <c r="B13" s="193"/>
      <c r="C13" s="194"/>
      <c r="D13" s="194"/>
      <c r="E13" s="194"/>
      <c r="F13" s="194"/>
      <c r="G13" s="195"/>
      <c r="H13" s="196" t="s">
        <v>808</v>
      </c>
      <c r="I13" s="193"/>
      <c r="J13" s="194"/>
      <c r="K13" s="194"/>
      <c r="L13" s="194"/>
      <c r="M13" s="194"/>
      <c r="N13" s="195"/>
    </row>
    <row r="14" spans="1:14" ht="20.25" customHeight="1">
      <c r="A14" s="192" t="s">
        <v>809</v>
      </c>
      <c r="B14" s="193"/>
      <c r="C14" s="194"/>
      <c r="D14" s="194"/>
      <c r="E14" s="194"/>
      <c r="F14" s="194"/>
      <c r="G14" s="195"/>
      <c r="H14" s="192" t="s">
        <v>810</v>
      </c>
      <c r="I14" s="193"/>
      <c r="J14" s="194"/>
      <c r="K14" s="194"/>
      <c r="L14" s="194"/>
      <c r="M14" s="194"/>
      <c r="N14" s="195"/>
    </row>
    <row r="15" spans="1:14" ht="20.25" customHeight="1">
      <c r="A15" s="192" t="s">
        <v>811</v>
      </c>
      <c r="B15" s="193"/>
      <c r="C15" s="194"/>
      <c r="D15" s="194"/>
      <c r="E15" s="194"/>
      <c r="F15" s="194"/>
      <c r="G15" s="195"/>
      <c r="H15" s="192" t="s">
        <v>812</v>
      </c>
      <c r="I15" s="193"/>
      <c r="J15" s="194"/>
      <c r="K15" s="194"/>
      <c r="L15" s="194"/>
      <c r="M15" s="194"/>
      <c r="N15" s="195"/>
    </row>
    <row r="16" spans="1:14" ht="20.25" customHeight="1">
      <c r="A16" s="198"/>
      <c r="B16" s="199"/>
      <c r="C16" s="199"/>
      <c r="D16" s="199"/>
      <c r="E16" s="199"/>
      <c r="F16" s="199"/>
      <c r="G16" s="199"/>
      <c r="H16" s="200" t="s">
        <v>813</v>
      </c>
      <c r="I16" s="199"/>
      <c r="J16" s="199"/>
      <c r="K16" s="199"/>
      <c r="L16" s="199"/>
      <c r="M16" s="199"/>
      <c r="N16" s="199"/>
    </row>
    <row r="17" spans="1:14" ht="25.5" customHeight="1">
      <c r="A17" s="405" t="s">
        <v>814</v>
      </c>
      <c r="B17" s="405"/>
      <c r="C17" s="405"/>
      <c r="D17" s="405"/>
      <c r="E17" s="405"/>
      <c r="F17" s="405"/>
      <c r="G17" s="405"/>
      <c r="H17" s="405"/>
      <c r="I17" s="405"/>
      <c r="J17" s="405"/>
      <c r="K17" s="405"/>
      <c r="L17" s="405"/>
      <c r="M17" s="405"/>
      <c r="N17" s="405"/>
    </row>
    <row r="18" spans="1:13" ht="15.75">
      <c r="A18" s="406" t="s">
        <v>815</v>
      </c>
      <c r="B18" s="406"/>
      <c r="C18" s="406"/>
      <c r="D18" s="406"/>
      <c r="E18" s="406"/>
      <c r="F18" s="406"/>
      <c r="G18" s="406"/>
      <c r="H18" s="406"/>
      <c r="I18" s="406"/>
      <c r="J18" s="406"/>
      <c r="K18" s="406"/>
      <c r="L18" s="406"/>
      <c r="M18" s="406"/>
    </row>
    <row r="19" ht="15.75">
      <c r="A19" s="180"/>
    </row>
    <row r="20" ht="15.75">
      <c r="A20" s="180"/>
    </row>
    <row r="21" ht="15.75">
      <c r="A21" s="180"/>
    </row>
    <row r="22" ht="15.75">
      <c r="A22" s="180"/>
    </row>
    <row r="23" ht="15.75">
      <c r="A23" s="180"/>
    </row>
    <row r="24" ht="15.75">
      <c r="A24" s="180"/>
    </row>
    <row r="25" ht="15.75">
      <c r="A25" s="180"/>
    </row>
    <row r="26" ht="15.75">
      <c r="A26" s="180"/>
    </row>
    <row r="27" ht="15.75">
      <c r="A27" s="180"/>
    </row>
    <row r="28" ht="15.75">
      <c r="A28" s="180"/>
    </row>
    <row r="29" ht="15.75">
      <c r="A29" s="180"/>
    </row>
    <row r="30" ht="15.75">
      <c r="A30" s="180"/>
    </row>
    <row r="31" ht="15.75">
      <c r="A31" s="180"/>
    </row>
    <row r="32" ht="15.75">
      <c r="A32" s="180"/>
    </row>
    <row r="33" ht="15.75">
      <c r="A33" s="180"/>
    </row>
    <row r="34" ht="15.75">
      <c r="A34" s="180"/>
    </row>
    <row r="35" ht="15.75">
      <c r="A35" s="180"/>
    </row>
    <row r="36" ht="15.75">
      <c r="A36" s="180"/>
    </row>
  </sheetData>
  <sheetProtection/>
  <mergeCells count="5">
    <mergeCell ref="A1:N1"/>
    <mergeCell ref="A2:N2"/>
    <mergeCell ref="A3:B3"/>
    <mergeCell ref="A17:N17"/>
    <mergeCell ref="A18:M18"/>
  </mergeCells>
  <printOptions horizontalCentered="1"/>
  <pageMargins left="0.3937007874015748" right="0.3937007874015748" top="0.7874015748031497" bottom="0.7874015748031497" header="0" footer="0"/>
  <pageSetup firstPageNumber="25" useFirstPageNumber="1" horizontalDpi="600" verticalDpi="600" orientation="landscape" paperSize="9" scale="75"/>
  <headerFooter>
    <oddFooter>&amp;C&amp;P</oddFooter>
  </headerFooter>
</worksheet>
</file>

<file path=xl/worksheets/sheet18.xml><?xml version="1.0" encoding="utf-8"?>
<worksheet xmlns="http://schemas.openxmlformats.org/spreadsheetml/2006/main" xmlns:r="http://schemas.openxmlformats.org/officeDocument/2006/relationships">
  <sheetPr>
    <tabColor rgb="FF00FF00"/>
  </sheetPr>
  <dimension ref="A1:D35"/>
  <sheetViews>
    <sheetView zoomScalePageLayoutView="0" workbookViewId="0" topLeftCell="A1">
      <selection activeCell="E64" sqref="E64"/>
    </sheetView>
  </sheetViews>
  <sheetFormatPr defaultColWidth="9.140625" defaultRowHeight="15"/>
  <cols>
    <col min="1" max="3" width="23.57421875" style="30" customWidth="1"/>
    <col min="4" max="4" width="61.7109375" style="30" customWidth="1"/>
    <col min="5" max="5" width="28.8515625" style="30" customWidth="1"/>
    <col min="6" max="16384" width="9.00390625" style="30" customWidth="1"/>
  </cols>
  <sheetData>
    <row r="1" spans="1:4" ht="72" customHeight="1">
      <c r="A1" s="387" t="s">
        <v>816</v>
      </c>
      <c r="B1" s="387"/>
      <c r="C1" s="387"/>
      <c r="D1" s="387"/>
    </row>
    <row r="2" spans="1:4" ht="6" customHeight="1">
      <c r="A2" s="407" t="s">
        <v>817</v>
      </c>
      <c r="B2" s="408"/>
      <c r="C2" s="408"/>
      <c r="D2" s="408"/>
    </row>
    <row r="3" spans="1:4" ht="6" customHeight="1">
      <c r="A3" s="408"/>
      <c r="B3" s="408"/>
      <c r="C3" s="408"/>
      <c r="D3" s="408"/>
    </row>
    <row r="4" spans="1:4" ht="6" customHeight="1">
      <c r="A4" s="408"/>
      <c r="B4" s="408"/>
      <c r="C4" s="408"/>
      <c r="D4" s="408"/>
    </row>
    <row r="5" spans="1:4" ht="6" customHeight="1">
      <c r="A5" s="408"/>
      <c r="B5" s="408"/>
      <c r="C5" s="408"/>
      <c r="D5" s="408"/>
    </row>
    <row r="6" spans="1:4" ht="6" customHeight="1">
      <c r="A6" s="408"/>
      <c r="B6" s="408"/>
      <c r="C6" s="408"/>
      <c r="D6" s="408"/>
    </row>
    <row r="7" spans="1:4" ht="2.25" customHeight="1">
      <c r="A7" s="408"/>
      <c r="B7" s="408"/>
      <c r="C7" s="408"/>
      <c r="D7" s="408"/>
    </row>
    <row r="8" spans="1:4" ht="6" customHeight="1" hidden="1">
      <c r="A8" s="408"/>
      <c r="B8" s="408"/>
      <c r="C8" s="408"/>
      <c r="D8" s="408"/>
    </row>
    <row r="9" spans="1:4" ht="6" customHeight="1" hidden="1">
      <c r="A9" s="408"/>
      <c r="B9" s="408"/>
      <c r="C9" s="408"/>
      <c r="D9" s="408"/>
    </row>
    <row r="10" spans="1:4" ht="6" customHeight="1" hidden="1">
      <c r="A10" s="408"/>
      <c r="B10" s="408"/>
      <c r="C10" s="408"/>
      <c r="D10" s="408"/>
    </row>
    <row r="11" spans="1:4" ht="6" customHeight="1" hidden="1">
      <c r="A11" s="408"/>
      <c r="B11" s="408"/>
      <c r="C11" s="408"/>
      <c r="D11" s="408"/>
    </row>
    <row r="12" spans="1:4" ht="6" customHeight="1">
      <c r="A12" s="408"/>
      <c r="B12" s="408"/>
      <c r="C12" s="408"/>
      <c r="D12" s="408"/>
    </row>
    <row r="13" spans="1:4" ht="2.25" customHeight="1">
      <c r="A13" s="408"/>
      <c r="B13" s="408"/>
      <c r="C13" s="408"/>
      <c r="D13" s="408"/>
    </row>
    <row r="14" spans="1:4" ht="2.25" customHeight="1">
      <c r="A14" s="408"/>
      <c r="B14" s="408"/>
      <c r="C14" s="408"/>
      <c r="D14" s="408"/>
    </row>
    <row r="15" spans="1:4" ht="2.25" customHeight="1">
      <c r="A15" s="408"/>
      <c r="B15" s="408"/>
      <c r="C15" s="408"/>
      <c r="D15" s="408"/>
    </row>
    <row r="16" spans="1:4" ht="2.25" customHeight="1">
      <c r="A16" s="408"/>
      <c r="B16" s="408"/>
      <c r="C16" s="408"/>
      <c r="D16" s="408"/>
    </row>
    <row r="17" spans="1:4" ht="2.25" customHeight="1">
      <c r="A17" s="408"/>
      <c r="B17" s="408"/>
      <c r="C17" s="408"/>
      <c r="D17" s="408"/>
    </row>
    <row r="18" spans="1:4" ht="2.25" customHeight="1">
      <c r="A18" s="408"/>
      <c r="B18" s="408"/>
      <c r="C18" s="408"/>
      <c r="D18" s="408"/>
    </row>
    <row r="19" spans="1:4" ht="13.5" customHeight="1">
      <c r="A19" s="408"/>
      <c r="B19" s="408"/>
      <c r="C19" s="408"/>
      <c r="D19" s="408"/>
    </row>
    <row r="20" spans="1:4" ht="13.5" customHeight="1">
      <c r="A20" s="408"/>
      <c r="B20" s="408"/>
      <c r="C20" s="408"/>
      <c r="D20" s="408"/>
    </row>
    <row r="21" spans="1:4" ht="13.5" customHeight="1" hidden="1">
      <c r="A21" s="408"/>
      <c r="B21" s="408"/>
      <c r="C21" s="408"/>
      <c r="D21" s="408"/>
    </row>
    <row r="22" spans="1:4" ht="13.5" customHeight="1" hidden="1">
      <c r="A22" s="408"/>
      <c r="B22" s="408"/>
      <c r="C22" s="408"/>
      <c r="D22" s="408"/>
    </row>
    <row r="23" spans="1:4" ht="13.5" customHeight="1" hidden="1">
      <c r="A23" s="408"/>
      <c r="B23" s="408"/>
      <c r="C23" s="408"/>
      <c r="D23" s="408"/>
    </row>
    <row r="24" spans="1:4" ht="13.5" customHeight="1" hidden="1">
      <c r="A24" s="408"/>
      <c r="B24" s="408"/>
      <c r="C24" s="408"/>
      <c r="D24" s="408"/>
    </row>
    <row r="25" spans="1:4" ht="13.5" customHeight="1" hidden="1">
      <c r="A25" s="408"/>
      <c r="B25" s="408"/>
      <c r="C25" s="408"/>
      <c r="D25" s="408"/>
    </row>
    <row r="26" spans="1:4" ht="13.5" customHeight="1" hidden="1">
      <c r="A26" s="408"/>
      <c r="B26" s="408"/>
      <c r="C26" s="408"/>
      <c r="D26" s="408"/>
    </row>
    <row r="27" spans="1:4" ht="13.5" customHeight="1" hidden="1">
      <c r="A27" s="408"/>
      <c r="B27" s="408"/>
      <c r="C27" s="408"/>
      <c r="D27" s="408"/>
    </row>
    <row r="28" spans="1:4" ht="13.5" customHeight="1" hidden="1">
      <c r="A28" s="408"/>
      <c r="B28" s="408"/>
      <c r="C28" s="408"/>
      <c r="D28" s="408"/>
    </row>
    <row r="29" spans="1:4" ht="13.5" customHeight="1" hidden="1">
      <c r="A29" s="408"/>
      <c r="B29" s="408"/>
      <c r="C29" s="408"/>
      <c r="D29" s="408"/>
    </row>
    <row r="30" spans="1:4" ht="13.5" customHeight="1" hidden="1">
      <c r="A30" s="408"/>
      <c r="B30" s="408"/>
      <c r="C30" s="408"/>
      <c r="D30" s="408"/>
    </row>
    <row r="31" spans="1:4" ht="13.5" customHeight="1" hidden="1">
      <c r="A31" s="408"/>
      <c r="B31" s="408"/>
      <c r="C31" s="408"/>
      <c r="D31" s="408"/>
    </row>
    <row r="32" spans="1:4" ht="13.5" customHeight="1" hidden="1">
      <c r="A32" s="408"/>
      <c r="B32" s="408"/>
      <c r="C32" s="408"/>
      <c r="D32" s="408"/>
    </row>
    <row r="33" spans="1:4" ht="13.5" customHeight="1" hidden="1">
      <c r="A33" s="408"/>
      <c r="B33" s="408"/>
      <c r="C33" s="408"/>
      <c r="D33" s="408"/>
    </row>
    <row r="34" spans="1:4" ht="13.5" customHeight="1" hidden="1">
      <c r="A34" s="408"/>
      <c r="B34" s="408"/>
      <c r="C34" s="408"/>
      <c r="D34" s="408"/>
    </row>
    <row r="35" spans="1:4" ht="13.5" customHeight="1" hidden="1">
      <c r="A35" s="408"/>
      <c r="B35" s="408"/>
      <c r="C35" s="408"/>
      <c r="D35" s="408"/>
    </row>
    <row r="36" ht="13.5" customHeight="1"/>
  </sheetData>
  <sheetProtection/>
  <mergeCells count="2">
    <mergeCell ref="A1:D1"/>
    <mergeCell ref="A2:D35"/>
  </mergeCells>
  <printOptions horizontalCentered="1"/>
  <pageMargins left="0.3937007874015748" right="0.3937007874015748" top="0.7874015748031497" bottom="0.7874015748031497" header="0" footer="0"/>
  <pageSetup firstPageNumber="26" useFirstPageNumber="1" fitToHeight="0" horizontalDpi="600" verticalDpi="600" orientation="landscape" paperSize="9" scale="95"/>
  <headerFooter>
    <oddFooter>&amp;C&amp;P</oddFooter>
  </headerFooter>
</worksheet>
</file>

<file path=xl/worksheets/sheet19.xml><?xml version="1.0" encoding="utf-8"?>
<worksheet xmlns="http://schemas.openxmlformats.org/spreadsheetml/2006/main" xmlns:r="http://schemas.openxmlformats.org/officeDocument/2006/relationships">
  <sheetPr>
    <tabColor rgb="FF00FF00"/>
  </sheetPr>
  <dimension ref="A1:G41"/>
  <sheetViews>
    <sheetView zoomScale="115" zoomScaleNormal="115"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F26" sqref="F26"/>
    </sheetView>
  </sheetViews>
  <sheetFormatPr defaultColWidth="9.140625" defaultRowHeight="15"/>
  <cols>
    <col min="1" max="1" width="38.00390625" style="151" customWidth="1"/>
    <col min="2" max="2" width="13.57421875" style="152" customWidth="1"/>
    <col min="3" max="3" width="13.57421875" style="153" customWidth="1"/>
    <col min="4" max="4" width="38.00390625" style="151" customWidth="1"/>
    <col min="5" max="5" width="13.57421875" style="154" customWidth="1"/>
    <col min="6" max="6" width="13.57421875" style="153" customWidth="1"/>
    <col min="7" max="7" width="12.7109375" style="151" customWidth="1"/>
    <col min="8" max="9" width="9.00390625" style="151" customWidth="1"/>
    <col min="10" max="10" width="12.57421875" style="151" bestFit="1" customWidth="1"/>
    <col min="11" max="16384" width="9.00390625" style="151" customWidth="1"/>
  </cols>
  <sheetData>
    <row r="1" spans="1:6" ht="18" customHeight="1">
      <c r="A1" s="390" t="s">
        <v>818</v>
      </c>
      <c r="B1" s="390"/>
      <c r="C1" s="409"/>
      <c r="D1" s="390"/>
      <c r="E1" s="410"/>
      <c r="F1" s="409"/>
    </row>
    <row r="2" spans="1:6" ht="24">
      <c r="A2" s="380" t="s">
        <v>819</v>
      </c>
      <c r="B2" s="380"/>
      <c r="C2" s="395"/>
      <c r="D2" s="380"/>
      <c r="E2" s="382"/>
      <c r="F2" s="395"/>
    </row>
    <row r="3" spans="1:6" ht="15.75">
      <c r="A3" s="156"/>
      <c r="B3" s="157"/>
      <c r="C3" s="158"/>
      <c r="D3" s="156"/>
      <c r="E3" s="411" t="s">
        <v>43</v>
      </c>
      <c r="F3" s="412"/>
    </row>
    <row r="4" spans="1:7" ht="31.5">
      <c r="A4" s="159" t="s">
        <v>820</v>
      </c>
      <c r="B4" s="160" t="s">
        <v>100</v>
      </c>
      <c r="C4" s="161" t="s">
        <v>821</v>
      </c>
      <c r="D4" s="159" t="s">
        <v>822</v>
      </c>
      <c r="E4" s="162" t="s">
        <v>100</v>
      </c>
      <c r="F4" s="161" t="s">
        <v>821</v>
      </c>
      <c r="G4" s="156"/>
    </row>
    <row r="5" spans="1:6" ht="15.75">
      <c r="A5" s="163" t="s">
        <v>823</v>
      </c>
      <c r="B5" s="164">
        <f>B6+B28</f>
        <v>936881</v>
      </c>
      <c r="C5" s="165"/>
      <c r="D5" s="163" t="s">
        <v>109</v>
      </c>
      <c r="E5" s="118">
        <f>E6+E31</f>
        <v>936881</v>
      </c>
      <c r="F5" s="165"/>
    </row>
    <row r="6" spans="1:6" ht="15.75">
      <c r="A6" s="166" t="s">
        <v>110</v>
      </c>
      <c r="B6" s="164">
        <f>B7+B20</f>
        <v>403000</v>
      </c>
      <c r="C6" s="167">
        <v>11</v>
      </c>
      <c r="D6" s="166" t="s">
        <v>111</v>
      </c>
      <c r="E6" s="118">
        <f>SUM(E7:E29)</f>
        <v>858195</v>
      </c>
      <c r="F6" s="167">
        <v>16.6</v>
      </c>
    </row>
    <row r="7" spans="1:6" ht="15.75">
      <c r="A7" s="140" t="s">
        <v>112</v>
      </c>
      <c r="B7" s="168">
        <v>167000</v>
      </c>
      <c r="C7" s="167">
        <v>10.6</v>
      </c>
      <c r="D7" s="140" t="s">
        <v>113</v>
      </c>
      <c r="E7" s="169">
        <v>117313</v>
      </c>
      <c r="F7" s="167">
        <v>81.5</v>
      </c>
    </row>
    <row r="8" spans="1:6" ht="15.75">
      <c r="A8" s="140" t="s">
        <v>49</v>
      </c>
      <c r="B8" s="168">
        <v>43700</v>
      </c>
      <c r="C8" s="167">
        <v>24.9</v>
      </c>
      <c r="D8" s="140" t="s">
        <v>115</v>
      </c>
      <c r="E8" s="169">
        <v>596</v>
      </c>
      <c r="F8" s="167">
        <v>-87</v>
      </c>
    </row>
    <row r="9" spans="1:6" ht="15.75">
      <c r="A9" s="140" t="s">
        <v>50</v>
      </c>
      <c r="B9" s="168">
        <v>15490</v>
      </c>
      <c r="C9" s="167">
        <v>6.8</v>
      </c>
      <c r="D9" s="140" t="s">
        <v>117</v>
      </c>
      <c r="E9" s="169">
        <v>33007</v>
      </c>
      <c r="F9" s="167">
        <v>-28.2</v>
      </c>
    </row>
    <row r="10" spans="1:6" ht="15.75">
      <c r="A10" s="140" t="s">
        <v>51</v>
      </c>
      <c r="B10" s="168">
        <v>3460</v>
      </c>
      <c r="C10" s="167">
        <v>4.8</v>
      </c>
      <c r="D10" s="140" t="s">
        <v>119</v>
      </c>
      <c r="E10" s="169">
        <v>154871</v>
      </c>
      <c r="F10" s="167">
        <v>10.6</v>
      </c>
    </row>
    <row r="11" spans="1:6" ht="15.75">
      <c r="A11" s="140" t="s">
        <v>52</v>
      </c>
      <c r="B11" s="168">
        <v>3842</v>
      </c>
      <c r="C11" s="167">
        <v>284.2</v>
      </c>
      <c r="D11" s="140" t="s">
        <v>121</v>
      </c>
      <c r="E11" s="169">
        <v>24484</v>
      </c>
      <c r="F11" s="167">
        <v>121.8</v>
      </c>
    </row>
    <row r="12" spans="1:6" ht="15.75">
      <c r="A12" s="140" t="s">
        <v>53</v>
      </c>
      <c r="B12" s="168">
        <v>11670</v>
      </c>
      <c r="C12" s="167">
        <v>16.7</v>
      </c>
      <c r="D12" s="140" t="s">
        <v>123</v>
      </c>
      <c r="E12" s="169">
        <v>15630</v>
      </c>
      <c r="F12" s="167">
        <v>30.3</v>
      </c>
    </row>
    <row r="13" spans="1:6" ht="15.75">
      <c r="A13" s="140" t="s">
        <v>54</v>
      </c>
      <c r="B13" s="168">
        <v>9420</v>
      </c>
      <c r="C13" s="167">
        <v>-0.8</v>
      </c>
      <c r="D13" s="140" t="s">
        <v>125</v>
      </c>
      <c r="E13" s="169">
        <v>87263</v>
      </c>
      <c r="F13" s="167">
        <v>-11</v>
      </c>
    </row>
    <row r="14" spans="1:6" ht="15.75">
      <c r="A14" s="140" t="s">
        <v>55</v>
      </c>
      <c r="B14" s="168">
        <v>3548</v>
      </c>
      <c r="C14" s="167">
        <v>1.4</v>
      </c>
      <c r="D14" s="140" t="s">
        <v>127</v>
      </c>
      <c r="E14" s="145">
        <v>73011</v>
      </c>
      <c r="F14" s="167">
        <v>10.6</v>
      </c>
    </row>
    <row r="15" spans="1:6" ht="15.75">
      <c r="A15" s="140" t="s">
        <v>56</v>
      </c>
      <c r="B15" s="168">
        <v>21809</v>
      </c>
      <c r="C15" s="167">
        <v>9</v>
      </c>
      <c r="D15" s="140" t="s">
        <v>129</v>
      </c>
      <c r="E15" s="145">
        <f>13130+6855</f>
        <v>19985</v>
      </c>
      <c r="F15" s="167">
        <v>11</v>
      </c>
    </row>
    <row r="16" spans="1:6" ht="15.75">
      <c r="A16" s="140" t="s">
        <v>57</v>
      </c>
      <c r="B16" s="168">
        <v>8000</v>
      </c>
      <c r="C16" s="167">
        <v>-20</v>
      </c>
      <c r="D16" s="140" t="s">
        <v>131</v>
      </c>
      <c r="E16" s="145">
        <f>67612-500</f>
        <v>67112</v>
      </c>
      <c r="F16" s="167">
        <v>-22.9</v>
      </c>
    </row>
    <row r="17" spans="1:6" ht="15.75">
      <c r="A17" s="140" t="s">
        <v>58</v>
      </c>
      <c r="B17" s="168">
        <v>5561</v>
      </c>
      <c r="C17" s="167">
        <v>39</v>
      </c>
      <c r="D17" s="140" t="s">
        <v>133</v>
      </c>
      <c r="E17" s="145">
        <v>113439</v>
      </c>
      <c r="F17" s="167">
        <v>102.6</v>
      </c>
    </row>
    <row r="18" spans="1:6" ht="15.75">
      <c r="A18" s="140" t="s">
        <v>59</v>
      </c>
      <c r="B18" s="168">
        <v>40200</v>
      </c>
      <c r="C18" s="167">
        <v>0.5</v>
      </c>
      <c r="D18" s="140" t="s">
        <v>135</v>
      </c>
      <c r="E18" s="145">
        <v>43382</v>
      </c>
      <c r="F18" s="167">
        <v>44.6</v>
      </c>
    </row>
    <row r="19" spans="1:6" ht="15.75">
      <c r="A19" s="140" t="s">
        <v>60</v>
      </c>
      <c r="B19" s="168">
        <v>300</v>
      </c>
      <c r="C19" s="167">
        <v>50</v>
      </c>
      <c r="D19" s="140" t="s">
        <v>137</v>
      </c>
      <c r="E19" s="145">
        <v>9891</v>
      </c>
      <c r="F19" s="167">
        <v>64.9</v>
      </c>
    </row>
    <row r="20" spans="1:6" ht="15.75">
      <c r="A20" s="170" t="s">
        <v>140</v>
      </c>
      <c r="B20" s="168">
        <f>SUM(B21:B25)</f>
        <v>236000</v>
      </c>
      <c r="C20" s="167">
        <v>11.3</v>
      </c>
      <c r="D20" s="140" t="s">
        <v>139</v>
      </c>
      <c r="E20" s="145">
        <v>5175</v>
      </c>
      <c r="F20" s="167">
        <v>194.9</v>
      </c>
    </row>
    <row r="21" spans="1:6" ht="15.75">
      <c r="A21" s="140" t="s">
        <v>142</v>
      </c>
      <c r="B21" s="168">
        <v>77700</v>
      </c>
      <c r="C21" s="167">
        <v>11</v>
      </c>
      <c r="D21" s="140" t="s">
        <v>141</v>
      </c>
      <c r="E21" s="145">
        <v>1241</v>
      </c>
      <c r="F21" s="167">
        <v>26.1</v>
      </c>
    </row>
    <row r="22" spans="1:6" ht="15.75">
      <c r="A22" s="140" t="s">
        <v>144</v>
      </c>
      <c r="B22" s="168">
        <v>14500</v>
      </c>
      <c r="C22" s="167">
        <v>107.1</v>
      </c>
      <c r="D22" s="140" t="s">
        <v>824</v>
      </c>
      <c r="E22" s="145">
        <v>500</v>
      </c>
      <c r="F22" s="167">
        <v>-50</v>
      </c>
    </row>
    <row r="23" spans="1:6" ht="15.75">
      <c r="A23" s="140" t="s">
        <v>146</v>
      </c>
      <c r="B23" s="168">
        <v>6000</v>
      </c>
      <c r="C23" s="167">
        <v>-14.3</v>
      </c>
      <c r="D23" s="140" t="s">
        <v>145</v>
      </c>
      <c r="E23" s="145">
        <v>17102</v>
      </c>
      <c r="F23" s="167">
        <v>71</v>
      </c>
    </row>
    <row r="24" spans="1:6" ht="15.75">
      <c r="A24" s="140" t="s">
        <v>825</v>
      </c>
      <c r="B24" s="168">
        <v>132000</v>
      </c>
      <c r="C24" s="167">
        <v>6.8</v>
      </c>
      <c r="D24" s="140" t="s">
        <v>147</v>
      </c>
      <c r="E24" s="145">
        <v>14866</v>
      </c>
      <c r="F24" s="167">
        <v>23.9</v>
      </c>
    </row>
    <row r="25" spans="1:6" ht="15.75">
      <c r="A25" s="140" t="s">
        <v>154</v>
      </c>
      <c r="B25" s="168">
        <v>5800</v>
      </c>
      <c r="C25" s="167">
        <v>31.8</v>
      </c>
      <c r="D25" s="140" t="s">
        <v>149</v>
      </c>
      <c r="E25" s="145">
        <v>297</v>
      </c>
      <c r="F25" s="167"/>
    </row>
    <row r="26" spans="1:6" ht="15.75">
      <c r="A26" s="171"/>
      <c r="B26" s="164"/>
      <c r="C26" s="167"/>
      <c r="D26" s="140" t="s">
        <v>151</v>
      </c>
      <c r="E26" s="145">
        <v>11030</v>
      </c>
      <c r="F26" s="167">
        <v>-21.2</v>
      </c>
    </row>
    <row r="27" spans="1:6" ht="15.75">
      <c r="A27" s="171"/>
      <c r="B27" s="164"/>
      <c r="C27" s="172"/>
      <c r="D27" s="140" t="s">
        <v>153</v>
      </c>
      <c r="E27" s="145">
        <v>15000</v>
      </c>
      <c r="F27" s="167"/>
    </row>
    <row r="28" spans="1:6" ht="15.75">
      <c r="A28" s="166" t="s">
        <v>156</v>
      </c>
      <c r="B28" s="164">
        <f>SUM(B29:B33)</f>
        <v>533881</v>
      </c>
      <c r="C28" s="167"/>
      <c r="D28" s="140" t="s">
        <v>155</v>
      </c>
      <c r="E28" s="118">
        <v>15000</v>
      </c>
      <c r="F28" s="167">
        <v>-37.5</v>
      </c>
    </row>
    <row r="29" spans="1:6" ht="15.75">
      <c r="A29" s="140" t="s">
        <v>158</v>
      </c>
      <c r="B29" s="173">
        <v>178878</v>
      </c>
      <c r="C29" s="167"/>
      <c r="D29" s="140" t="s">
        <v>157</v>
      </c>
      <c r="E29" s="145">
        <v>18000</v>
      </c>
      <c r="F29" s="172">
        <v>1</v>
      </c>
    </row>
    <row r="30" spans="1:6" ht="15.75">
      <c r="A30" s="140" t="s">
        <v>826</v>
      </c>
      <c r="B30" s="173"/>
      <c r="C30" s="172"/>
      <c r="D30" s="140"/>
      <c r="E30" s="145"/>
      <c r="F30" s="172"/>
    </row>
    <row r="31" spans="1:6" ht="15.75">
      <c r="A31" s="140" t="s">
        <v>162</v>
      </c>
      <c r="B31" s="168">
        <v>23300</v>
      </c>
      <c r="C31" s="172"/>
      <c r="D31" s="166" t="s">
        <v>161</v>
      </c>
      <c r="E31" s="145">
        <f>E32+E33</f>
        <v>78686</v>
      </c>
      <c r="F31" s="172"/>
    </row>
    <row r="32" spans="1:6" ht="15.75">
      <c r="A32" s="140" t="s">
        <v>164</v>
      </c>
      <c r="B32" s="173">
        <v>281000</v>
      </c>
      <c r="C32" s="172"/>
      <c r="D32" s="140" t="s">
        <v>827</v>
      </c>
      <c r="E32" s="145">
        <v>40125</v>
      </c>
      <c r="F32" s="172"/>
    </row>
    <row r="33" spans="1:6" ht="15.75">
      <c r="A33" s="140" t="s">
        <v>828</v>
      </c>
      <c r="B33" s="173">
        <v>50703</v>
      </c>
      <c r="C33" s="172"/>
      <c r="D33" s="140" t="s">
        <v>165</v>
      </c>
      <c r="E33" s="145">
        <f>53488-14927</f>
        <v>38561</v>
      </c>
      <c r="F33" s="172"/>
    </row>
    <row r="37" spans="4:5" ht="15.75">
      <c r="D37" s="174"/>
      <c r="E37" s="175"/>
    </row>
    <row r="38" spans="4:5" ht="15.75">
      <c r="D38" s="176"/>
      <c r="E38" s="175"/>
    </row>
    <row r="39" spans="4:5" ht="15.75">
      <c r="D39" s="176"/>
      <c r="E39" s="175"/>
    </row>
    <row r="40" spans="4:5" ht="15.75">
      <c r="D40" s="177"/>
      <c r="E40" s="178"/>
    </row>
    <row r="41" spans="4:5" ht="15.75">
      <c r="D41" s="177"/>
      <c r="E41" s="178"/>
    </row>
  </sheetData>
  <sheetProtection/>
  <mergeCells count="3">
    <mergeCell ref="A1:F1"/>
    <mergeCell ref="A2:F2"/>
    <mergeCell ref="E3:F3"/>
  </mergeCells>
  <printOptions horizontalCentered="1"/>
  <pageMargins left="0.3937007874015748" right="0.3937007874015748" top="0.7874015748031497" bottom="0.5118110236220472" header="0" footer="0"/>
  <pageSetup firstPageNumber="27" useFirstPageNumber="1" horizontalDpi="600" verticalDpi="600" orientation="landscape" paperSize="9" scale="85"/>
  <headerFooter>
    <oddFooter>&amp;C&amp;P</oddFooter>
  </headerFooter>
</worksheet>
</file>

<file path=xl/worksheets/sheet2.xml><?xml version="1.0" encoding="utf-8"?>
<worksheet xmlns="http://schemas.openxmlformats.org/spreadsheetml/2006/main" xmlns:r="http://schemas.openxmlformats.org/officeDocument/2006/relationships">
  <dimension ref="A1:C34"/>
  <sheetViews>
    <sheetView tabSelected="1" zoomScalePageLayoutView="0" workbookViewId="0" topLeftCell="A1">
      <selection activeCell="D2" sqref="D2"/>
    </sheetView>
  </sheetViews>
  <sheetFormatPr defaultColWidth="9.140625" defaultRowHeight="15"/>
  <cols>
    <col min="1" max="1" width="28.421875" style="360" customWidth="1"/>
    <col min="2" max="2" width="111.7109375" style="360" bestFit="1" customWidth="1"/>
    <col min="3" max="3" width="14.28125" style="361" customWidth="1"/>
    <col min="4" max="16384" width="9.00390625" style="360" customWidth="1"/>
  </cols>
  <sheetData>
    <row r="1" spans="1:3" ht="28.5">
      <c r="A1" s="375" t="s">
        <v>3</v>
      </c>
      <c r="B1" s="375"/>
      <c r="C1" s="375"/>
    </row>
    <row r="2" spans="1:3" ht="17.25" customHeight="1">
      <c r="A2" s="376" t="s">
        <v>4</v>
      </c>
      <c r="B2" s="376"/>
      <c r="C2" s="362" t="s">
        <v>5</v>
      </c>
    </row>
    <row r="3" spans="1:3" ht="17.25" customHeight="1">
      <c r="A3" s="377" t="s">
        <v>6</v>
      </c>
      <c r="B3" s="363" t="s">
        <v>7</v>
      </c>
      <c r="C3" s="364">
        <v>1</v>
      </c>
    </row>
    <row r="4" spans="1:3" ht="17.25" customHeight="1">
      <c r="A4" s="377"/>
      <c r="B4" s="363" t="s">
        <v>8</v>
      </c>
      <c r="C4" s="364">
        <v>2</v>
      </c>
    </row>
    <row r="5" spans="1:3" ht="17.25" customHeight="1">
      <c r="A5" s="377"/>
      <c r="B5" s="363" t="s">
        <v>9</v>
      </c>
      <c r="C5" s="364">
        <v>3</v>
      </c>
    </row>
    <row r="6" spans="1:3" ht="17.25" customHeight="1">
      <c r="A6" s="377"/>
      <c r="B6" s="363" t="s">
        <v>10</v>
      </c>
      <c r="C6" s="364">
        <v>6</v>
      </c>
    </row>
    <row r="7" spans="1:3" ht="17.25" customHeight="1">
      <c r="A7" s="377"/>
      <c r="B7" s="363" t="s">
        <v>11</v>
      </c>
      <c r="C7" s="364">
        <v>14</v>
      </c>
    </row>
    <row r="8" spans="1:3" ht="17.25" customHeight="1">
      <c r="A8" s="377"/>
      <c r="B8" s="363" t="s">
        <v>12</v>
      </c>
      <c r="C8" s="364">
        <v>16</v>
      </c>
    </row>
    <row r="9" spans="1:3" ht="17.25" customHeight="1">
      <c r="A9" s="377"/>
      <c r="B9" s="363" t="s">
        <v>13</v>
      </c>
      <c r="C9" s="364">
        <v>17</v>
      </c>
    </row>
    <row r="10" spans="1:3" ht="17.25" customHeight="1">
      <c r="A10" s="377"/>
      <c r="B10" s="363" t="s">
        <v>14</v>
      </c>
      <c r="C10" s="364">
        <v>18</v>
      </c>
    </row>
    <row r="11" spans="1:3" ht="17.25" customHeight="1">
      <c r="A11" s="377"/>
      <c r="B11" s="363" t="s">
        <v>15</v>
      </c>
      <c r="C11" s="364">
        <v>21</v>
      </c>
    </row>
    <row r="12" spans="1:3" ht="17.25" customHeight="1">
      <c r="A12" s="377"/>
      <c r="B12" s="363" t="s">
        <v>16</v>
      </c>
      <c r="C12" s="364">
        <v>22</v>
      </c>
    </row>
    <row r="13" spans="1:3" ht="17.25" customHeight="1">
      <c r="A13" s="377"/>
      <c r="B13" s="363" t="s">
        <v>17</v>
      </c>
      <c r="C13" s="364">
        <v>23</v>
      </c>
    </row>
    <row r="14" spans="1:3" ht="17.25" customHeight="1">
      <c r="A14" s="377"/>
      <c r="B14" s="363" t="s">
        <v>18</v>
      </c>
      <c r="C14" s="364">
        <v>25</v>
      </c>
    </row>
    <row r="15" spans="1:3" ht="17.25" customHeight="1">
      <c r="A15" s="377" t="s">
        <v>19</v>
      </c>
      <c r="B15" s="365" t="s">
        <v>20</v>
      </c>
      <c r="C15" s="364">
        <v>27</v>
      </c>
    </row>
    <row r="16" spans="1:3" ht="17.25" customHeight="1">
      <c r="A16" s="377"/>
      <c r="B16" s="365" t="s">
        <v>21</v>
      </c>
      <c r="C16" s="364">
        <v>29</v>
      </c>
    </row>
    <row r="17" spans="1:3" ht="17.25" customHeight="1">
      <c r="A17" s="377"/>
      <c r="B17" s="365" t="s">
        <v>22</v>
      </c>
      <c r="C17" s="364">
        <v>37</v>
      </c>
    </row>
    <row r="18" spans="1:3" ht="17.25" customHeight="1">
      <c r="A18" s="377"/>
      <c r="B18" s="365" t="s">
        <v>23</v>
      </c>
      <c r="C18" s="364">
        <v>38</v>
      </c>
    </row>
    <row r="19" spans="1:3" ht="17.25" customHeight="1">
      <c r="A19" s="377"/>
      <c r="B19" s="366" t="s">
        <v>24</v>
      </c>
      <c r="C19" s="364">
        <v>40</v>
      </c>
    </row>
    <row r="20" spans="1:3" ht="17.25" customHeight="1">
      <c r="A20" s="377"/>
      <c r="B20" s="365" t="s">
        <v>25</v>
      </c>
      <c r="C20" s="364">
        <v>41</v>
      </c>
    </row>
    <row r="21" spans="1:3" ht="17.25" customHeight="1">
      <c r="A21" s="377"/>
      <c r="B21" s="365" t="s">
        <v>26</v>
      </c>
      <c r="C21" s="364">
        <v>42</v>
      </c>
    </row>
    <row r="22" spans="1:3" ht="17.25" customHeight="1">
      <c r="A22" s="377"/>
      <c r="B22" s="365" t="s">
        <v>27</v>
      </c>
      <c r="C22" s="364">
        <v>43</v>
      </c>
    </row>
    <row r="23" spans="1:3" ht="17.25" customHeight="1">
      <c r="A23" s="377"/>
      <c r="B23" s="365" t="s">
        <v>28</v>
      </c>
      <c r="C23" s="364">
        <v>45</v>
      </c>
    </row>
    <row r="24" spans="1:3" ht="17.25" customHeight="1">
      <c r="A24" s="377"/>
      <c r="B24" s="367" t="s">
        <v>29</v>
      </c>
      <c r="C24" s="364">
        <v>46</v>
      </c>
    </row>
    <row r="25" spans="1:3" ht="17.25" customHeight="1">
      <c r="A25" s="377"/>
      <c r="B25" s="367" t="s">
        <v>30</v>
      </c>
      <c r="C25" s="364">
        <v>47</v>
      </c>
    </row>
    <row r="26" spans="1:3" ht="17.25" customHeight="1">
      <c r="A26" s="377"/>
      <c r="B26" s="367" t="s">
        <v>31</v>
      </c>
      <c r="C26" s="364">
        <v>49</v>
      </c>
    </row>
    <row r="27" spans="1:3" ht="17.25" customHeight="1">
      <c r="A27" s="377"/>
      <c r="B27" s="367" t="s">
        <v>32</v>
      </c>
      <c r="C27" s="364">
        <v>50</v>
      </c>
    </row>
    <row r="28" spans="1:3" ht="17.25" customHeight="1">
      <c r="A28" s="377"/>
      <c r="B28" s="365" t="s">
        <v>33</v>
      </c>
      <c r="C28" s="364">
        <v>51</v>
      </c>
    </row>
    <row r="29" spans="1:3" ht="17.25" customHeight="1">
      <c r="A29" s="377" t="s">
        <v>34</v>
      </c>
      <c r="B29" s="365" t="s">
        <v>35</v>
      </c>
      <c r="C29" s="364">
        <v>53</v>
      </c>
    </row>
    <row r="30" spans="1:3" ht="17.25" customHeight="1">
      <c r="A30" s="377"/>
      <c r="B30" s="365" t="s">
        <v>36</v>
      </c>
      <c r="C30" s="364">
        <v>54</v>
      </c>
    </row>
    <row r="31" spans="1:3" ht="17.25" customHeight="1">
      <c r="A31" s="377"/>
      <c r="B31" s="365" t="s">
        <v>37</v>
      </c>
      <c r="C31" s="364">
        <v>55</v>
      </c>
    </row>
    <row r="32" spans="1:3" ht="17.25" customHeight="1">
      <c r="A32" s="377"/>
      <c r="B32" s="365" t="s">
        <v>38</v>
      </c>
      <c r="C32" s="364">
        <v>56</v>
      </c>
    </row>
    <row r="33" spans="1:3" ht="17.25" customHeight="1">
      <c r="A33" s="377"/>
      <c r="B33" s="365" t="s">
        <v>39</v>
      </c>
      <c r="C33" s="364">
        <v>57</v>
      </c>
    </row>
    <row r="34" spans="1:3" ht="17.25" customHeight="1">
      <c r="A34" s="377"/>
      <c r="B34" s="365" t="s">
        <v>40</v>
      </c>
      <c r="C34" s="364">
        <v>58</v>
      </c>
    </row>
  </sheetData>
  <sheetProtection/>
  <mergeCells count="5">
    <mergeCell ref="A1:C1"/>
    <mergeCell ref="A2:B2"/>
    <mergeCell ref="A3:A14"/>
    <mergeCell ref="A15:A28"/>
    <mergeCell ref="A29:A34"/>
  </mergeCells>
  <printOptions horizontalCentered="1"/>
  <pageMargins left="0.3937007874015748" right="0.3937007874015748" top="0.62" bottom="0.56" header="0.31496062992125984" footer="0.31496062992125984"/>
  <pageSetup fitToHeight="0" horizontalDpi="600" verticalDpi="600" orientation="landscape" paperSize="9" scale="85"/>
</worksheet>
</file>

<file path=xl/worksheets/sheet20.xml><?xml version="1.0" encoding="utf-8"?>
<worksheet xmlns="http://schemas.openxmlformats.org/spreadsheetml/2006/main" xmlns:r="http://schemas.openxmlformats.org/officeDocument/2006/relationships">
  <sheetPr>
    <tabColor rgb="FF00FF00"/>
  </sheetPr>
  <dimension ref="A1:D35"/>
  <sheetViews>
    <sheetView zoomScalePageLayoutView="0" workbookViewId="0" topLeftCell="A1">
      <selection activeCell="D39" sqref="D39"/>
    </sheetView>
  </sheetViews>
  <sheetFormatPr defaultColWidth="9.140625" defaultRowHeight="15"/>
  <cols>
    <col min="1" max="3" width="20.57421875" style="30" customWidth="1"/>
    <col min="4" max="4" width="68.140625" style="30" customWidth="1"/>
    <col min="5" max="5" width="28.8515625" style="30" customWidth="1"/>
    <col min="6" max="16384" width="9.00390625" style="30" customWidth="1"/>
  </cols>
  <sheetData>
    <row r="1" spans="1:4" ht="76.5" customHeight="1">
      <c r="A1" s="387" t="s">
        <v>829</v>
      </c>
      <c r="B1" s="387"/>
      <c r="C1" s="387"/>
      <c r="D1" s="387"/>
    </row>
    <row r="2" spans="1:4" ht="7.5" customHeight="1">
      <c r="A2" s="388" t="s">
        <v>830</v>
      </c>
      <c r="B2" s="389"/>
      <c r="C2" s="389"/>
      <c r="D2" s="389"/>
    </row>
    <row r="3" spans="1:4" ht="7.5" customHeight="1">
      <c r="A3" s="389"/>
      <c r="B3" s="389"/>
      <c r="C3" s="389"/>
      <c r="D3" s="389"/>
    </row>
    <row r="4" spans="1:4" ht="7.5" customHeight="1">
      <c r="A4" s="389"/>
      <c r="B4" s="389"/>
      <c r="C4" s="389"/>
      <c r="D4" s="389"/>
    </row>
    <row r="5" spans="1:4" ht="7.5" customHeight="1">
      <c r="A5" s="389"/>
      <c r="B5" s="389"/>
      <c r="C5" s="389"/>
      <c r="D5" s="389"/>
    </row>
    <row r="6" spans="1:4" ht="7.5" customHeight="1">
      <c r="A6" s="389"/>
      <c r="B6" s="389"/>
      <c r="C6" s="389"/>
      <c r="D6" s="389"/>
    </row>
    <row r="7" spans="1:4" ht="7.5" customHeight="1">
      <c r="A7" s="389"/>
      <c r="B7" s="389"/>
      <c r="C7" s="389"/>
      <c r="D7" s="389"/>
    </row>
    <row r="8" spans="1:4" ht="7.5" customHeight="1">
      <c r="A8" s="389"/>
      <c r="B8" s="389"/>
      <c r="C8" s="389"/>
      <c r="D8" s="389"/>
    </row>
    <row r="9" spans="1:4" ht="7.5" customHeight="1">
      <c r="A9" s="389"/>
      <c r="B9" s="389"/>
      <c r="C9" s="389"/>
      <c r="D9" s="389"/>
    </row>
    <row r="10" spans="1:4" ht="7.5" customHeight="1">
      <c r="A10" s="389"/>
      <c r="B10" s="389"/>
      <c r="C10" s="389"/>
      <c r="D10" s="389"/>
    </row>
    <row r="11" spans="1:4" ht="7.5" customHeight="1">
      <c r="A11" s="389"/>
      <c r="B11" s="389"/>
      <c r="C11" s="389"/>
      <c r="D11" s="389"/>
    </row>
    <row r="12" spans="1:4" ht="7.5" customHeight="1">
      <c r="A12" s="389"/>
      <c r="B12" s="389"/>
      <c r="C12" s="389"/>
      <c r="D12" s="389"/>
    </row>
    <row r="13" spans="1:4" ht="7.5" customHeight="1">
      <c r="A13" s="389"/>
      <c r="B13" s="389"/>
      <c r="C13" s="389"/>
      <c r="D13" s="389"/>
    </row>
    <row r="14" spans="1:4" ht="7.5" customHeight="1">
      <c r="A14" s="389"/>
      <c r="B14" s="389"/>
      <c r="C14" s="389"/>
      <c r="D14" s="389"/>
    </row>
    <row r="15" spans="1:4" ht="7.5" customHeight="1">
      <c r="A15" s="389"/>
      <c r="B15" s="389"/>
      <c r="C15" s="389"/>
      <c r="D15" s="389"/>
    </row>
    <row r="16" spans="1:4" ht="7.5" customHeight="1">
      <c r="A16" s="389"/>
      <c r="B16" s="389"/>
      <c r="C16" s="389"/>
      <c r="D16" s="389"/>
    </row>
    <row r="17" spans="1:4" ht="7.5" customHeight="1">
      <c r="A17" s="389"/>
      <c r="B17" s="389"/>
      <c r="C17" s="389"/>
      <c r="D17" s="389"/>
    </row>
    <row r="18" spans="1:4" ht="7.5" customHeight="1">
      <c r="A18" s="389"/>
      <c r="B18" s="389"/>
      <c r="C18" s="389"/>
      <c r="D18" s="389"/>
    </row>
    <row r="19" spans="1:4" ht="7.5" customHeight="1">
      <c r="A19" s="389"/>
      <c r="B19" s="389"/>
      <c r="C19" s="389"/>
      <c r="D19" s="389"/>
    </row>
    <row r="20" spans="1:4" ht="7.5" customHeight="1">
      <c r="A20" s="389"/>
      <c r="B20" s="389"/>
      <c r="C20" s="389"/>
      <c r="D20" s="389"/>
    </row>
    <row r="21" spans="1:4" ht="7.5" customHeight="1">
      <c r="A21" s="389"/>
      <c r="B21" s="389"/>
      <c r="C21" s="389"/>
      <c r="D21" s="389"/>
    </row>
    <row r="22" spans="1:4" ht="7.5" customHeight="1">
      <c r="A22" s="389"/>
      <c r="B22" s="389"/>
      <c r="C22" s="389"/>
      <c r="D22" s="389"/>
    </row>
    <row r="23" spans="1:4" ht="7.5" customHeight="1">
      <c r="A23" s="389"/>
      <c r="B23" s="389"/>
      <c r="C23" s="389"/>
      <c r="D23" s="389"/>
    </row>
    <row r="24" spans="1:4" ht="7.5" customHeight="1">
      <c r="A24" s="389"/>
      <c r="B24" s="389"/>
      <c r="C24" s="389"/>
      <c r="D24" s="389"/>
    </row>
    <row r="25" spans="1:4" ht="7.5" customHeight="1">
      <c r="A25" s="389"/>
      <c r="B25" s="389"/>
      <c r="C25" s="389"/>
      <c r="D25" s="389"/>
    </row>
    <row r="26" spans="1:4" ht="7.5" customHeight="1">
      <c r="A26" s="389"/>
      <c r="B26" s="389"/>
      <c r="C26" s="389"/>
      <c r="D26" s="389"/>
    </row>
    <row r="27" spans="1:4" ht="7.5" customHeight="1">
      <c r="A27" s="389"/>
      <c r="B27" s="389"/>
      <c r="C27" s="389"/>
      <c r="D27" s="389"/>
    </row>
    <row r="28" spans="1:4" ht="7.5" customHeight="1">
      <c r="A28" s="389"/>
      <c r="B28" s="389"/>
      <c r="C28" s="389"/>
      <c r="D28" s="389"/>
    </row>
    <row r="29" spans="1:4" ht="7.5" customHeight="1">
      <c r="A29" s="389"/>
      <c r="B29" s="389"/>
      <c r="C29" s="389"/>
      <c r="D29" s="389"/>
    </row>
    <row r="30" spans="1:4" ht="7.5" customHeight="1">
      <c r="A30" s="389"/>
      <c r="B30" s="389"/>
      <c r="C30" s="389"/>
      <c r="D30" s="389"/>
    </row>
    <row r="31" spans="1:4" ht="7.5" customHeight="1">
      <c r="A31" s="389"/>
      <c r="B31" s="389"/>
      <c r="C31" s="389"/>
      <c r="D31" s="389"/>
    </row>
    <row r="32" spans="1:4" ht="7.5" customHeight="1">
      <c r="A32" s="389"/>
      <c r="B32" s="389"/>
      <c r="C32" s="389"/>
      <c r="D32" s="389"/>
    </row>
    <row r="33" spans="1:4" ht="7.5" customHeight="1">
      <c r="A33" s="389"/>
      <c r="B33" s="389"/>
      <c r="C33" s="389"/>
      <c r="D33" s="389"/>
    </row>
    <row r="34" spans="1:4" ht="7.5" customHeight="1">
      <c r="A34" s="389"/>
      <c r="B34" s="389"/>
      <c r="C34" s="389"/>
      <c r="D34" s="389"/>
    </row>
    <row r="35" spans="1:4" ht="7.5" customHeight="1">
      <c r="A35" s="389"/>
      <c r="B35" s="389"/>
      <c r="C35" s="389"/>
      <c r="D35" s="389"/>
    </row>
  </sheetData>
  <sheetProtection/>
  <mergeCells count="2">
    <mergeCell ref="A1:D1"/>
    <mergeCell ref="A2:D35"/>
  </mergeCells>
  <printOptions horizontalCentered="1"/>
  <pageMargins left="0.3937007874015748" right="0.3937007874015748" top="0.7874015748031497" bottom="0.7874015748031497" header="0" footer="0"/>
  <pageSetup firstPageNumber="28" useFirstPageNumber="1" horizontalDpi="600" verticalDpi="600" orientation="landscape" paperSize="9" scale="95"/>
  <headerFooter>
    <oddFooter>&amp;C&amp;P</oddFooter>
  </headerFooter>
</worksheet>
</file>

<file path=xl/worksheets/sheet21.xml><?xml version="1.0" encoding="utf-8"?>
<worksheet xmlns="http://schemas.openxmlformats.org/spreadsheetml/2006/main" xmlns:r="http://schemas.openxmlformats.org/officeDocument/2006/relationships">
  <sheetPr>
    <tabColor rgb="FFFF0000"/>
  </sheetPr>
  <dimension ref="A1:IV224"/>
  <sheetViews>
    <sheetView showZeros="0" zoomScalePageLayoutView="0" workbookViewId="0" topLeftCell="A1">
      <selection activeCell="G13" sqref="G13"/>
    </sheetView>
  </sheetViews>
  <sheetFormatPr defaultColWidth="9.140625" defaultRowHeight="15"/>
  <cols>
    <col min="1" max="1" width="38.28125" style="77" customWidth="1"/>
    <col min="2" max="2" width="16.140625" style="30" customWidth="1"/>
    <col min="3" max="3" width="46.421875" style="77" customWidth="1"/>
    <col min="4" max="4" width="16.140625" style="30" customWidth="1"/>
    <col min="5" max="5" width="38.28125" style="77" customWidth="1"/>
    <col min="6" max="6" width="16.140625" style="30" customWidth="1"/>
    <col min="7" max="16384" width="9.00390625" style="30" customWidth="1"/>
  </cols>
  <sheetData>
    <row r="1" spans="1:2" ht="15.75">
      <c r="A1" s="390" t="s">
        <v>831</v>
      </c>
      <c r="B1" s="390"/>
    </row>
    <row r="2" spans="1:6" ht="24">
      <c r="A2" s="380" t="s">
        <v>832</v>
      </c>
      <c r="B2" s="380"/>
      <c r="C2" s="380"/>
      <c r="D2" s="380"/>
      <c r="E2" s="380"/>
      <c r="F2" s="380"/>
    </row>
    <row r="3" spans="2:6" ht="15.75">
      <c r="B3" s="78"/>
      <c r="F3" s="78" t="s">
        <v>43</v>
      </c>
    </row>
    <row r="4" spans="1:6" ht="25.5" customHeight="1">
      <c r="A4" s="80" t="s">
        <v>182</v>
      </c>
      <c r="B4" s="81" t="s">
        <v>100</v>
      </c>
      <c r="C4" s="80" t="s">
        <v>182</v>
      </c>
      <c r="D4" s="81" t="s">
        <v>100</v>
      </c>
      <c r="E4" s="80" t="s">
        <v>182</v>
      </c>
      <c r="F4" s="81" t="s">
        <v>100</v>
      </c>
    </row>
    <row r="5" spans="1:6" ht="22.5" customHeight="1">
      <c r="A5" s="148" t="s">
        <v>833</v>
      </c>
      <c r="B5" s="149">
        <v>843195</v>
      </c>
      <c r="C5" s="148" t="s">
        <v>183</v>
      </c>
      <c r="D5" s="149">
        <v>21574</v>
      </c>
      <c r="E5" s="148" t="s">
        <v>190</v>
      </c>
      <c r="F5" s="149">
        <v>365</v>
      </c>
    </row>
    <row r="6" spans="1:6" ht="22.5" customHeight="1">
      <c r="A6" s="148" t="s">
        <v>185</v>
      </c>
      <c r="B6" s="149">
        <v>117313</v>
      </c>
      <c r="C6" s="148" t="s">
        <v>186</v>
      </c>
      <c r="D6" s="149">
        <v>4383</v>
      </c>
      <c r="E6" s="148" t="s">
        <v>192</v>
      </c>
      <c r="F6" s="149">
        <v>2244</v>
      </c>
    </row>
    <row r="7" spans="1:6" ht="22.5" customHeight="1">
      <c r="A7" s="148" t="s">
        <v>188</v>
      </c>
      <c r="B7" s="149">
        <v>1579</v>
      </c>
      <c r="C7" s="148" t="s">
        <v>189</v>
      </c>
      <c r="D7" s="149">
        <v>5980</v>
      </c>
      <c r="E7" s="148" t="s">
        <v>194</v>
      </c>
      <c r="F7" s="149">
        <v>3209</v>
      </c>
    </row>
    <row r="8" spans="1:6" ht="22.5" customHeight="1">
      <c r="A8" s="148" t="s">
        <v>191</v>
      </c>
      <c r="B8" s="149">
        <v>893</v>
      </c>
      <c r="C8" s="148" t="s">
        <v>190</v>
      </c>
      <c r="D8" s="149">
        <v>1992</v>
      </c>
      <c r="E8" s="148" t="s">
        <v>198</v>
      </c>
      <c r="F8" s="149">
        <v>3209</v>
      </c>
    </row>
    <row r="9" spans="1:6" ht="22.5" customHeight="1">
      <c r="A9" s="148" t="s">
        <v>183</v>
      </c>
      <c r="B9" s="149">
        <v>2</v>
      </c>
      <c r="C9" s="148" t="s">
        <v>193</v>
      </c>
      <c r="D9" s="149">
        <v>4529</v>
      </c>
      <c r="E9" s="148" t="s">
        <v>200</v>
      </c>
      <c r="F9" s="149">
        <v>700</v>
      </c>
    </row>
    <row r="10" spans="1:6" ht="22.5" customHeight="1">
      <c r="A10" s="148" t="s">
        <v>195</v>
      </c>
      <c r="B10" s="149">
        <v>160</v>
      </c>
      <c r="C10" s="148" t="s">
        <v>196</v>
      </c>
      <c r="D10" s="149">
        <v>4133</v>
      </c>
      <c r="E10" s="148" t="s">
        <v>203</v>
      </c>
      <c r="F10" s="149">
        <v>700</v>
      </c>
    </row>
    <row r="11" spans="1:6" ht="22.5" customHeight="1">
      <c r="A11" s="148" t="s">
        <v>197</v>
      </c>
      <c r="B11" s="149">
        <v>72</v>
      </c>
      <c r="C11" s="148" t="s">
        <v>191</v>
      </c>
      <c r="D11" s="149">
        <v>650</v>
      </c>
      <c r="E11" s="148" t="s">
        <v>205</v>
      </c>
      <c r="F11" s="149">
        <v>3519</v>
      </c>
    </row>
    <row r="12" spans="1:6" ht="22.5" customHeight="1">
      <c r="A12" s="148" t="s">
        <v>199</v>
      </c>
      <c r="B12" s="149">
        <v>109</v>
      </c>
      <c r="C12" s="148" t="s">
        <v>202</v>
      </c>
      <c r="D12" s="149">
        <v>2445</v>
      </c>
      <c r="E12" s="148" t="s">
        <v>191</v>
      </c>
      <c r="F12" s="149">
        <v>2593</v>
      </c>
    </row>
    <row r="13" spans="1:6" ht="22.5" customHeight="1">
      <c r="A13" s="148" t="s">
        <v>201</v>
      </c>
      <c r="B13" s="149">
        <v>167</v>
      </c>
      <c r="C13" s="148" t="s">
        <v>204</v>
      </c>
      <c r="D13" s="149">
        <v>786</v>
      </c>
      <c r="E13" s="148" t="s">
        <v>183</v>
      </c>
      <c r="F13" s="149">
        <v>258</v>
      </c>
    </row>
    <row r="14" spans="1:6" ht="22.5" customHeight="1">
      <c r="A14" s="148" t="s">
        <v>190</v>
      </c>
      <c r="B14" s="149">
        <v>121</v>
      </c>
      <c r="C14" s="148" t="s">
        <v>207</v>
      </c>
      <c r="D14" s="149">
        <v>45</v>
      </c>
      <c r="E14" s="148" t="s">
        <v>186</v>
      </c>
      <c r="F14" s="149">
        <v>3</v>
      </c>
    </row>
    <row r="15" spans="1:6" ht="22.5" customHeight="1">
      <c r="A15" s="148" t="s">
        <v>206</v>
      </c>
      <c r="B15" s="149">
        <v>55</v>
      </c>
      <c r="C15" s="148" t="s">
        <v>190</v>
      </c>
      <c r="D15" s="149">
        <v>20</v>
      </c>
      <c r="E15" s="148" t="s">
        <v>190</v>
      </c>
      <c r="F15" s="149">
        <v>208</v>
      </c>
    </row>
    <row r="16" spans="1:6" ht="22.5" customHeight="1">
      <c r="A16" s="148" t="s">
        <v>208</v>
      </c>
      <c r="B16" s="149">
        <v>1457</v>
      </c>
      <c r="C16" s="148" t="s">
        <v>210</v>
      </c>
      <c r="D16" s="149">
        <v>187</v>
      </c>
      <c r="E16" s="148" t="s">
        <v>212</v>
      </c>
      <c r="F16" s="149">
        <v>457</v>
      </c>
    </row>
    <row r="17" spans="1:6" ht="22.5" customHeight="1">
      <c r="A17" s="148" t="s">
        <v>191</v>
      </c>
      <c r="B17" s="149">
        <v>798</v>
      </c>
      <c r="C17" s="148" t="s">
        <v>211</v>
      </c>
      <c r="D17" s="149">
        <v>883</v>
      </c>
      <c r="E17" s="148" t="s">
        <v>214</v>
      </c>
      <c r="F17" s="149">
        <v>3098</v>
      </c>
    </row>
    <row r="18" spans="1:6" ht="22.5" customHeight="1">
      <c r="A18" s="148" t="s">
        <v>183</v>
      </c>
      <c r="B18" s="149">
        <v>12</v>
      </c>
      <c r="C18" s="148" t="s">
        <v>191</v>
      </c>
      <c r="D18" s="149">
        <v>574</v>
      </c>
      <c r="E18" s="148" t="s">
        <v>191</v>
      </c>
      <c r="F18" s="149">
        <v>988</v>
      </c>
    </row>
    <row r="19" spans="1:6" ht="22.5" customHeight="1">
      <c r="A19" s="148" t="s">
        <v>213</v>
      </c>
      <c r="B19" s="149">
        <v>135</v>
      </c>
      <c r="C19" s="148" t="s">
        <v>216</v>
      </c>
      <c r="D19" s="149">
        <v>63</v>
      </c>
      <c r="E19" s="148" t="s">
        <v>219</v>
      </c>
      <c r="F19" s="149">
        <v>1530</v>
      </c>
    </row>
    <row r="20" spans="1:6" ht="22.5" customHeight="1">
      <c r="A20" s="148" t="s">
        <v>215</v>
      </c>
      <c r="B20" s="149">
        <v>18</v>
      </c>
      <c r="C20" s="148" t="s">
        <v>220</v>
      </c>
      <c r="D20" s="149">
        <v>246</v>
      </c>
      <c r="E20" s="148" t="s">
        <v>190</v>
      </c>
      <c r="F20" s="149">
        <v>354</v>
      </c>
    </row>
    <row r="21" spans="1:6" ht="22.5" customHeight="1">
      <c r="A21" s="148" t="s">
        <v>217</v>
      </c>
      <c r="B21" s="149">
        <v>293</v>
      </c>
      <c r="C21" s="148" t="s">
        <v>222</v>
      </c>
      <c r="D21" s="149">
        <v>4376</v>
      </c>
      <c r="E21" s="148" t="s">
        <v>223</v>
      </c>
      <c r="F21" s="149">
        <v>226</v>
      </c>
    </row>
    <row r="22" spans="1:6" ht="22.5" customHeight="1">
      <c r="A22" s="148" t="s">
        <v>190</v>
      </c>
      <c r="B22" s="149">
        <v>166</v>
      </c>
      <c r="C22" s="148" t="s">
        <v>191</v>
      </c>
      <c r="D22" s="149">
        <v>1380</v>
      </c>
      <c r="E22" s="148" t="s">
        <v>834</v>
      </c>
      <c r="F22" s="149">
        <v>5</v>
      </c>
    </row>
    <row r="23" spans="1:6" ht="22.5" customHeight="1">
      <c r="A23" s="148" t="s">
        <v>221</v>
      </c>
      <c r="B23" s="149">
        <v>35</v>
      </c>
      <c r="C23" s="148" t="s">
        <v>183</v>
      </c>
      <c r="D23" s="149">
        <v>80</v>
      </c>
      <c r="E23" s="148" t="s">
        <v>191</v>
      </c>
      <c r="F23" s="149">
        <v>5</v>
      </c>
    </row>
    <row r="24" spans="1:6" ht="22.5" customHeight="1">
      <c r="A24" s="148" t="s">
        <v>224</v>
      </c>
      <c r="B24" s="149">
        <v>46831</v>
      </c>
      <c r="C24" s="148" t="s">
        <v>184</v>
      </c>
      <c r="D24" s="149">
        <v>50</v>
      </c>
      <c r="E24" s="148" t="s">
        <v>225</v>
      </c>
      <c r="F24" s="149">
        <v>35</v>
      </c>
    </row>
    <row r="25" spans="1:6" ht="22.5" customHeight="1">
      <c r="A25" s="148" t="s">
        <v>191</v>
      </c>
      <c r="B25" s="149">
        <v>8373</v>
      </c>
      <c r="C25" s="148" t="s">
        <v>187</v>
      </c>
      <c r="D25" s="149">
        <v>257</v>
      </c>
      <c r="E25" s="148" t="s">
        <v>191</v>
      </c>
      <c r="F25" s="149">
        <v>35</v>
      </c>
    </row>
    <row r="26" spans="1:6" ht="22.5" customHeight="1">
      <c r="A26" s="148" t="s">
        <v>227</v>
      </c>
      <c r="B26" s="149">
        <v>682</v>
      </c>
      <c r="C26" s="148" t="s">
        <v>191</v>
      </c>
      <c r="D26" s="149">
        <v>266</v>
      </c>
      <c r="E26" s="148" t="s">
        <v>262</v>
      </c>
      <c r="F26" s="149">
        <v>904</v>
      </c>
    </row>
    <row r="27" spans="1:6" ht="22.5" customHeight="1">
      <c r="A27" s="148" t="s">
        <v>191</v>
      </c>
      <c r="B27" s="149">
        <v>219</v>
      </c>
      <c r="C27" s="148" t="s">
        <v>183</v>
      </c>
      <c r="D27" s="149">
        <v>2</v>
      </c>
      <c r="E27" s="148" t="s">
        <v>263</v>
      </c>
      <c r="F27" s="149">
        <v>29018</v>
      </c>
    </row>
    <row r="28" spans="1:6" ht="22.5" customHeight="1">
      <c r="A28" s="148" t="s">
        <v>231</v>
      </c>
      <c r="B28" s="149">
        <v>463</v>
      </c>
      <c r="C28" s="148" t="s">
        <v>234</v>
      </c>
      <c r="D28" s="149">
        <v>275</v>
      </c>
      <c r="E28" s="148" t="s">
        <v>266</v>
      </c>
      <c r="F28" s="149">
        <v>29018</v>
      </c>
    </row>
    <row r="29" spans="1:6" ht="22.5" customHeight="1">
      <c r="A29" s="148" t="s">
        <v>233</v>
      </c>
      <c r="B29" s="149">
        <v>376</v>
      </c>
      <c r="C29" s="148" t="s">
        <v>190</v>
      </c>
      <c r="D29" s="149">
        <v>75</v>
      </c>
      <c r="E29" s="148" t="s">
        <v>229</v>
      </c>
      <c r="F29" s="149">
        <v>596</v>
      </c>
    </row>
    <row r="30" spans="1:6" ht="22.5" customHeight="1">
      <c r="A30" s="148" t="s">
        <v>191</v>
      </c>
      <c r="B30" s="149">
        <v>165</v>
      </c>
      <c r="C30" s="148" t="s">
        <v>237</v>
      </c>
      <c r="D30" s="149">
        <v>2097</v>
      </c>
      <c r="E30" s="148" t="s">
        <v>230</v>
      </c>
      <c r="F30" s="149">
        <v>541</v>
      </c>
    </row>
    <row r="31" spans="1:6" ht="22.5" customHeight="1">
      <c r="A31" s="148" t="s">
        <v>183</v>
      </c>
      <c r="B31" s="149">
        <v>96</v>
      </c>
      <c r="C31" s="148" t="s">
        <v>240</v>
      </c>
      <c r="D31" s="149">
        <v>874</v>
      </c>
      <c r="E31" s="148" t="s">
        <v>232</v>
      </c>
      <c r="F31" s="149">
        <v>190</v>
      </c>
    </row>
    <row r="32" spans="1:6" ht="22.5" customHeight="1">
      <c r="A32" s="148" t="s">
        <v>239</v>
      </c>
      <c r="B32" s="149">
        <v>115</v>
      </c>
      <c r="C32" s="148" t="s">
        <v>191</v>
      </c>
      <c r="D32" s="149">
        <v>398</v>
      </c>
      <c r="E32" s="148" t="s">
        <v>235</v>
      </c>
      <c r="F32" s="149">
        <v>111</v>
      </c>
    </row>
    <row r="33" spans="1:6" ht="22.5" customHeight="1">
      <c r="A33" s="148" t="s">
        <v>242</v>
      </c>
      <c r="B33" s="149">
        <v>4621</v>
      </c>
      <c r="C33" s="148" t="s">
        <v>183</v>
      </c>
      <c r="D33" s="149">
        <v>77</v>
      </c>
      <c r="E33" s="148" t="s">
        <v>238</v>
      </c>
      <c r="F33" s="149">
        <v>220</v>
      </c>
    </row>
    <row r="34" spans="1:6" ht="22.5" customHeight="1">
      <c r="A34" s="148" t="s">
        <v>191</v>
      </c>
      <c r="B34" s="149">
        <v>852</v>
      </c>
      <c r="C34" s="148" t="s">
        <v>244</v>
      </c>
      <c r="D34" s="149">
        <v>234</v>
      </c>
      <c r="E34" s="148" t="s">
        <v>241</v>
      </c>
      <c r="F34" s="149">
        <v>20</v>
      </c>
    </row>
    <row r="35" spans="1:6" ht="22.5" customHeight="1">
      <c r="A35" s="148" t="s">
        <v>190</v>
      </c>
      <c r="B35" s="149">
        <v>183</v>
      </c>
      <c r="C35" s="148" t="s">
        <v>246</v>
      </c>
      <c r="D35" s="149">
        <v>13</v>
      </c>
      <c r="E35" s="148" t="s">
        <v>243</v>
      </c>
      <c r="F35" s="149">
        <v>55</v>
      </c>
    </row>
    <row r="36" spans="1:6" ht="22.5" customHeight="1">
      <c r="A36" s="148" t="s">
        <v>249</v>
      </c>
      <c r="B36" s="149">
        <v>3586</v>
      </c>
      <c r="C36" s="148" t="s">
        <v>190</v>
      </c>
      <c r="D36" s="149">
        <v>79</v>
      </c>
      <c r="E36" s="148" t="s">
        <v>245</v>
      </c>
      <c r="F36" s="149">
        <v>55</v>
      </c>
    </row>
    <row r="37" spans="1:6" ht="22.5" customHeight="1">
      <c r="A37" s="148" t="s">
        <v>251</v>
      </c>
      <c r="B37" s="149">
        <v>1616</v>
      </c>
      <c r="C37" s="148" t="s">
        <v>250</v>
      </c>
      <c r="D37" s="149">
        <v>73</v>
      </c>
      <c r="E37" s="148" t="s">
        <v>247</v>
      </c>
      <c r="F37" s="149">
        <v>33007</v>
      </c>
    </row>
    <row r="38" spans="1:6" ht="22.5" customHeight="1">
      <c r="A38" s="148" t="s">
        <v>191</v>
      </c>
      <c r="B38" s="149">
        <v>891</v>
      </c>
      <c r="C38" s="148" t="s">
        <v>252</v>
      </c>
      <c r="D38" s="149">
        <v>3269</v>
      </c>
      <c r="E38" s="148" t="s">
        <v>248</v>
      </c>
      <c r="F38" s="149">
        <v>28453</v>
      </c>
    </row>
    <row r="39" spans="1:6" ht="22.5" customHeight="1">
      <c r="A39" s="148" t="s">
        <v>183</v>
      </c>
      <c r="B39" s="149">
        <v>485</v>
      </c>
      <c r="C39" s="148" t="s">
        <v>191</v>
      </c>
      <c r="D39" s="149">
        <v>911</v>
      </c>
      <c r="E39" s="148" t="s">
        <v>191</v>
      </c>
      <c r="F39" s="149">
        <v>13171</v>
      </c>
    </row>
    <row r="40" spans="1:6" ht="22.5" customHeight="1">
      <c r="A40" s="148" t="s">
        <v>190</v>
      </c>
      <c r="B40" s="149">
        <v>163</v>
      </c>
      <c r="C40" s="148" t="s">
        <v>183</v>
      </c>
      <c r="D40" s="149">
        <v>62</v>
      </c>
      <c r="E40" s="148" t="s">
        <v>183</v>
      </c>
      <c r="F40" s="149">
        <v>3961</v>
      </c>
    </row>
    <row r="41" spans="1:6" ht="22.5" customHeight="1">
      <c r="A41" s="148" t="s">
        <v>255</v>
      </c>
      <c r="B41" s="149">
        <v>77</v>
      </c>
      <c r="C41" s="148" t="s">
        <v>190</v>
      </c>
      <c r="D41" s="149">
        <v>280</v>
      </c>
      <c r="E41" s="148" t="s">
        <v>253</v>
      </c>
      <c r="F41" s="149">
        <v>1110</v>
      </c>
    </row>
    <row r="42" spans="1:6" ht="22.5" customHeight="1">
      <c r="A42" s="148" t="s">
        <v>258</v>
      </c>
      <c r="B42" s="149">
        <v>2933</v>
      </c>
      <c r="C42" s="148" t="s">
        <v>256</v>
      </c>
      <c r="D42" s="149">
        <v>2016</v>
      </c>
      <c r="E42" s="148" t="s">
        <v>254</v>
      </c>
      <c r="F42" s="149">
        <v>15</v>
      </c>
    </row>
    <row r="43" spans="1:6" ht="22.5" customHeight="1">
      <c r="A43" s="148" t="s">
        <v>191</v>
      </c>
      <c r="B43" s="149">
        <v>689</v>
      </c>
      <c r="C43" s="148" t="s">
        <v>835</v>
      </c>
      <c r="D43" s="149">
        <v>480</v>
      </c>
      <c r="E43" s="148" t="s">
        <v>257</v>
      </c>
      <c r="F43" s="149">
        <v>10196</v>
      </c>
    </row>
    <row r="44" spans="1:6" ht="22.5" customHeight="1">
      <c r="A44" s="148" t="s">
        <v>183</v>
      </c>
      <c r="B44" s="149">
        <v>1923</v>
      </c>
      <c r="C44" s="148" t="s">
        <v>191</v>
      </c>
      <c r="D44" s="149">
        <v>65</v>
      </c>
      <c r="E44" s="148" t="s">
        <v>260</v>
      </c>
      <c r="F44" s="149">
        <v>2383</v>
      </c>
    </row>
    <row r="45" spans="1:6" ht="22.5" customHeight="1">
      <c r="A45" s="148" t="s">
        <v>190</v>
      </c>
      <c r="B45" s="149">
        <v>101</v>
      </c>
      <c r="C45" s="148" t="s">
        <v>190</v>
      </c>
      <c r="D45" s="149">
        <v>225</v>
      </c>
      <c r="E45" s="148" t="s">
        <v>191</v>
      </c>
      <c r="F45" s="149">
        <v>1578</v>
      </c>
    </row>
    <row r="46" spans="1:6" ht="22.5" customHeight="1">
      <c r="A46" s="148" t="s">
        <v>265</v>
      </c>
      <c r="B46" s="149">
        <v>220</v>
      </c>
      <c r="C46" s="148" t="s">
        <v>836</v>
      </c>
      <c r="D46" s="149">
        <v>190</v>
      </c>
      <c r="E46" s="148" t="s">
        <v>183</v>
      </c>
      <c r="F46" s="149">
        <v>53</v>
      </c>
    </row>
    <row r="47" spans="1:6" ht="22.5" customHeight="1">
      <c r="A47" s="148" t="s">
        <v>228</v>
      </c>
      <c r="B47" s="149">
        <v>2715</v>
      </c>
      <c r="C47" s="148" t="s">
        <v>259</v>
      </c>
      <c r="D47" s="149">
        <v>904</v>
      </c>
      <c r="E47" s="148" t="s">
        <v>837</v>
      </c>
      <c r="F47" s="149">
        <v>105</v>
      </c>
    </row>
    <row r="48" spans="1:6" ht="22.5" customHeight="1">
      <c r="A48" s="148" t="s">
        <v>264</v>
      </c>
      <c r="B48" s="149">
        <v>204</v>
      </c>
      <c r="C48" s="148" t="s">
        <v>317</v>
      </c>
      <c r="D48" s="149">
        <v>24398</v>
      </c>
      <c r="E48" s="148" t="s">
        <v>270</v>
      </c>
      <c r="F48" s="149">
        <v>2452</v>
      </c>
    </row>
    <row r="49" spans="1:6" ht="22.5" customHeight="1">
      <c r="A49" s="148" t="s">
        <v>838</v>
      </c>
      <c r="B49" s="149">
        <v>90</v>
      </c>
      <c r="C49" s="148" t="s">
        <v>320</v>
      </c>
      <c r="D49" s="149">
        <v>13494</v>
      </c>
      <c r="E49" s="148" t="s">
        <v>272</v>
      </c>
      <c r="F49" s="149">
        <v>19</v>
      </c>
    </row>
    <row r="50" spans="1:6" ht="22.5" customHeight="1">
      <c r="A50" s="148" t="s">
        <v>839</v>
      </c>
      <c r="B50" s="149">
        <v>89</v>
      </c>
      <c r="C50" s="148" t="s">
        <v>323</v>
      </c>
      <c r="D50" s="149">
        <v>8081</v>
      </c>
      <c r="E50" s="148" t="s">
        <v>275</v>
      </c>
      <c r="F50" s="150">
        <v>19</v>
      </c>
    </row>
    <row r="51" spans="1:6" ht="22.5" customHeight="1">
      <c r="A51" s="148" t="s">
        <v>267</v>
      </c>
      <c r="B51" s="149">
        <v>149</v>
      </c>
      <c r="C51" s="148" t="s">
        <v>269</v>
      </c>
      <c r="D51" s="149">
        <v>8081</v>
      </c>
      <c r="E51" s="148" t="s">
        <v>278</v>
      </c>
      <c r="F51" s="149">
        <v>395</v>
      </c>
    </row>
    <row r="52" spans="1:6" ht="22.5" customHeight="1">
      <c r="A52" s="148" t="s">
        <v>268</v>
      </c>
      <c r="B52" s="149">
        <v>20</v>
      </c>
      <c r="C52" s="148" t="s">
        <v>271</v>
      </c>
      <c r="D52" s="149">
        <v>941</v>
      </c>
      <c r="E52" s="148" t="s">
        <v>840</v>
      </c>
      <c r="F52" s="149">
        <v>9</v>
      </c>
    </row>
    <row r="53" spans="1:6" ht="22.5" customHeight="1">
      <c r="A53" s="148" t="s">
        <v>187</v>
      </c>
      <c r="B53" s="149">
        <v>45</v>
      </c>
      <c r="C53" s="148" t="s">
        <v>274</v>
      </c>
      <c r="D53" s="149">
        <v>590</v>
      </c>
      <c r="E53" s="148" t="s">
        <v>280</v>
      </c>
      <c r="F53" s="149">
        <v>376</v>
      </c>
    </row>
    <row r="54" spans="1:6" ht="22.5" customHeight="1">
      <c r="A54" s="148" t="s">
        <v>190</v>
      </c>
      <c r="B54" s="149">
        <v>50</v>
      </c>
      <c r="C54" s="148" t="s">
        <v>277</v>
      </c>
      <c r="D54" s="149">
        <v>351</v>
      </c>
      <c r="E54" s="148" t="s">
        <v>283</v>
      </c>
      <c r="F54" s="149">
        <v>10</v>
      </c>
    </row>
    <row r="55" spans="1:6" ht="22.5" customHeight="1">
      <c r="A55" s="148" t="s">
        <v>276</v>
      </c>
      <c r="B55" s="149">
        <v>2127</v>
      </c>
      <c r="C55" s="148" t="s">
        <v>279</v>
      </c>
      <c r="D55" s="149">
        <v>2767</v>
      </c>
      <c r="E55" s="148" t="s">
        <v>286</v>
      </c>
      <c r="F55" s="149">
        <v>20926</v>
      </c>
    </row>
    <row r="56" spans="1:6" ht="22.5" customHeight="1">
      <c r="A56" s="148" t="s">
        <v>191</v>
      </c>
      <c r="B56" s="149">
        <v>150</v>
      </c>
      <c r="C56" s="148" t="s">
        <v>282</v>
      </c>
      <c r="D56" s="149">
        <v>1803</v>
      </c>
      <c r="E56" s="148" t="s">
        <v>289</v>
      </c>
      <c r="F56" s="149">
        <v>20926</v>
      </c>
    </row>
    <row r="57" spans="1:6" ht="22.5" customHeight="1">
      <c r="A57" s="148" t="s">
        <v>183</v>
      </c>
      <c r="B57" s="149">
        <v>142</v>
      </c>
      <c r="C57" s="148" t="s">
        <v>285</v>
      </c>
      <c r="D57" s="149">
        <v>795</v>
      </c>
      <c r="E57" s="148" t="s">
        <v>292</v>
      </c>
      <c r="F57" s="149">
        <v>15630</v>
      </c>
    </row>
    <row r="58" spans="1:6" ht="22.5" customHeight="1">
      <c r="A58" s="148" t="s">
        <v>281</v>
      </c>
      <c r="B58" s="149">
        <v>1835</v>
      </c>
      <c r="C58" s="148" t="s">
        <v>291</v>
      </c>
      <c r="D58" s="149">
        <v>169</v>
      </c>
      <c r="E58" s="148" t="s">
        <v>295</v>
      </c>
      <c r="F58" s="149">
        <v>6548</v>
      </c>
    </row>
    <row r="59" spans="1:6" ht="22.5" customHeight="1">
      <c r="A59" s="148" t="s">
        <v>290</v>
      </c>
      <c r="B59" s="149">
        <v>44</v>
      </c>
      <c r="C59" s="148" t="s">
        <v>294</v>
      </c>
      <c r="D59" s="149">
        <v>3354</v>
      </c>
      <c r="E59" s="148" t="s">
        <v>191</v>
      </c>
      <c r="F59" s="149">
        <v>618</v>
      </c>
    </row>
    <row r="60" spans="1:6" ht="22.5" customHeight="1">
      <c r="A60" s="148" t="s">
        <v>293</v>
      </c>
      <c r="B60" s="149">
        <v>44</v>
      </c>
      <c r="C60" s="148" t="s">
        <v>297</v>
      </c>
      <c r="D60" s="149">
        <v>3354</v>
      </c>
      <c r="E60" s="148" t="s">
        <v>301</v>
      </c>
      <c r="F60" s="149">
        <v>545</v>
      </c>
    </row>
    <row r="61" spans="1:6" ht="22.5" customHeight="1">
      <c r="A61" s="148" t="s">
        <v>296</v>
      </c>
      <c r="B61" s="149">
        <v>154871</v>
      </c>
      <c r="C61" s="148" t="s">
        <v>299</v>
      </c>
      <c r="D61" s="149">
        <v>573</v>
      </c>
      <c r="E61" s="148" t="s">
        <v>303</v>
      </c>
      <c r="F61" s="149">
        <v>10</v>
      </c>
    </row>
    <row r="62" spans="1:6" ht="22.5" customHeight="1">
      <c r="A62" s="148" t="s">
        <v>298</v>
      </c>
      <c r="B62" s="149">
        <v>1518</v>
      </c>
      <c r="C62" s="148" t="s">
        <v>300</v>
      </c>
      <c r="D62" s="149">
        <v>573</v>
      </c>
      <c r="E62" s="148" t="s">
        <v>306</v>
      </c>
      <c r="F62" s="149">
        <v>726</v>
      </c>
    </row>
    <row r="63" spans="1:6" ht="22.5" customHeight="1">
      <c r="A63" s="148" t="s">
        <v>191</v>
      </c>
      <c r="B63" s="149">
        <v>471</v>
      </c>
      <c r="C63" s="148" t="s">
        <v>302</v>
      </c>
      <c r="D63" s="149">
        <v>24484</v>
      </c>
      <c r="E63" s="148" t="s">
        <v>841</v>
      </c>
      <c r="F63" s="149">
        <v>37</v>
      </c>
    </row>
    <row r="64" spans="1:6" ht="22.5" customHeight="1">
      <c r="A64" s="148" t="s">
        <v>183</v>
      </c>
      <c r="B64" s="149">
        <v>787</v>
      </c>
      <c r="C64" s="148" t="s">
        <v>305</v>
      </c>
      <c r="D64" s="149">
        <v>563</v>
      </c>
      <c r="E64" s="148" t="s">
        <v>310</v>
      </c>
      <c r="F64" s="149">
        <v>4612</v>
      </c>
    </row>
    <row r="65" spans="1:6" ht="22.5" customHeight="1">
      <c r="A65" s="148" t="s">
        <v>304</v>
      </c>
      <c r="B65" s="149">
        <v>260</v>
      </c>
      <c r="C65" s="148" t="s">
        <v>191</v>
      </c>
      <c r="D65" s="149">
        <v>223</v>
      </c>
      <c r="E65" s="148" t="s">
        <v>313</v>
      </c>
      <c r="F65" s="149">
        <v>3042</v>
      </c>
    </row>
    <row r="66" spans="1:6" ht="22.5" customHeight="1">
      <c r="A66" s="148" t="s">
        <v>307</v>
      </c>
      <c r="B66" s="149">
        <v>137637</v>
      </c>
      <c r="C66" s="148" t="s">
        <v>183</v>
      </c>
      <c r="D66" s="149">
        <v>172</v>
      </c>
      <c r="E66" s="148" t="s">
        <v>316</v>
      </c>
      <c r="F66" s="149">
        <v>2369</v>
      </c>
    </row>
    <row r="67" spans="1:6" ht="22.5" customHeight="1">
      <c r="A67" s="148" t="s">
        <v>309</v>
      </c>
      <c r="B67" s="149">
        <v>9438</v>
      </c>
      <c r="C67" s="148" t="s">
        <v>312</v>
      </c>
      <c r="D67" s="149">
        <v>168</v>
      </c>
      <c r="E67" s="148" t="s">
        <v>319</v>
      </c>
      <c r="F67" s="149">
        <v>673</v>
      </c>
    </row>
    <row r="68" spans="1:6" ht="22.5" customHeight="1">
      <c r="A68" s="148" t="s">
        <v>311</v>
      </c>
      <c r="B68" s="149">
        <v>55006</v>
      </c>
      <c r="C68" s="148" t="s">
        <v>321</v>
      </c>
      <c r="D68" s="149">
        <v>2581</v>
      </c>
      <c r="E68" s="148" t="s">
        <v>322</v>
      </c>
      <c r="F68" s="149">
        <v>2562</v>
      </c>
    </row>
    <row r="69" spans="1:6" ht="22.5" customHeight="1">
      <c r="A69" s="148" t="s">
        <v>314</v>
      </c>
      <c r="B69" s="149">
        <v>35301</v>
      </c>
      <c r="C69" s="148" t="s">
        <v>324</v>
      </c>
      <c r="D69" s="149">
        <v>129</v>
      </c>
      <c r="E69" s="148" t="s">
        <v>842</v>
      </c>
      <c r="F69" s="149">
        <v>60</v>
      </c>
    </row>
    <row r="70" spans="1:6" ht="22.5" customHeight="1">
      <c r="A70" s="148" t="s">
        <v>328</v>
      </c>
      <c r="B70" s="149">
        <v>1299</v>
      </c>
      <c r="C70" s="148" t="s">
        <v>191</v>
      </c>
      <c r="D70" s="149">
        <v>592</v>
      </c>
      <c r="E70" s="148" t="s">
        <v>327</v>
      </c>
      <c r="F70" s="149">
        <v>3564</v>
      </c>
    </row>
    <row r="71" spans="1:6" ht="22.5" customHeight="1">
      <c r="A71" s="148" t="s">
        <v>330</v>
      </c>
      <c r="B71" s="149">
        <v>255</v>
      </c>
      <c r="C71" s="148" t="s">
        <v>183</v>
      </c>
      <c r="D71" s="149">
        <v>30</v>
      </c>
      <c r="E71" s="148" t="s">
        <v>329</v>
      </c>
      <c r="F71" s="149">
        <v>3323</v>
      </c>
    </row>
    <row r="72" spans="1:6" ht="22.5" customHeight="1">
      <c r="A72" s="148" t="s">
        <v>333</v>
      </c>
      <c r="B72" s="149">
        <v>948</v>
      </c>
      <c r="C72" s="148" t="s">
        <v>331</v>
      </c>
      <c r="D72" s="149">
        <v>20</v>
      </c>
      <c r="E72" s="148" t="s">
        <v>332</v>
      </c>
      <c r="F72" s="149">
        <v>1534</v>
      </c>
    </row>
    <row r="73" spans="1:6" ht="22.5" customHeight="1">
      <c r="A73" s="148" t="s">
        <v>336</v>
      </c>
      <c r="B73" s="149">
        <v>2402</v>
      </c>
      <c r="C73" s="148" t="s">
        <v>334</v>
      </c>
      <c r="D73" s="149">
        <v>70</v>
      </c>
      <c r="E73" s="148" t="s">
        <v>335</v>
      </c>
      <c r="F73" s="149">
        <v>629</v>
      </c>
    </row>
    <row r="74" spans="1:6" ht="22.5" customHeight="1">
      <c r="A74" s="148" t="s">
        <v>191</v>
      </c>
      <c r="B74" s="149">
        <v>14</v>
      </c>
      <c r="C74" s="148" t="s">
        <v>337</v>
      </c>
      <c r="D74" s="149">
        <v>407</v>
      </c>
      <c r="E74" s="148" t="s">
        <v>338</v>
      </c>
      <c r="F74" s="149">
        <v>35</v>
      </c>
    </row>
    <row r="75" spans="1:6" ht="22.5" customHeight="1">
      <c r="A75" s="148" t="s">
        <v>339</v>
      </c>
      <c r="B75" s="149">
        <v>2388</v>
      </c>
      <c r="C75" s="148" t="s">
        <v>340</v>
      </c>
      <c r="D75" s="149">
        <v>316</v>
      </c>
      <c r="E75" s="148" t="s">
        <v>341</v>
      </c>
      <c r="F75" s="149">
        <v>91</v>
      </c>
    </row>
    <row r="76" spans="1:6" ht="22.5" customHeight="1">
      <c r="A76" s="148" t="s">
        <v>342</v>
      </c>
      <c r="B76" s="149">
        <v>1065</v>
      </c>
      <c r="C76" s="148" t="s">
        <v>343</v>
      </c>
      <c r="D76" s="149">
        <v>35638</v>
      </c>
      <c r="E76" s="148" t="s">
        <v>344</v>
      </c>
      <c r="F76" s="149">
        <v>724</v>
      </c>
    </row>
    <row r="77" spans="1:6" ht="22.5" customHeight="1">
      <c r="A77" s="148" t="s">
        <v>345</v>
      </c>
      <c r="B77" s="149">
        <v>1065</v>
      </c>
      <c r="C77" s="148" t="s">
        <v>346</v>
      </c>
      <c r="D77" s="149">
        <v>209</v>
      </c>
      <c r="E77" s="148" t="s">
        <v>347</v>
      </c>
      <c r="F77" s="149">
        <v>310</v>
      </c>
    </row>
    <row r="78" spans="1:6" ht="22.5" customHeight="1">
      <c r="A78" s="148" t="s">
        <v>351</v>
      </c>
      <c r="B78" s="149">
        <v>11</v>
      </c>
      <c r="C78" s="148" t="s">
        <v>349</v>
      </c>
      <c r="D78" s="149">
        <v>29</v>
      </c>
      <c r="E78" s="148" t="s">
        <v>350</v>
      </c>
      <c r="F78" s="149">
        <v>5693</v>
      </c>
    </row>
    <row r="79" spans="1:6" ht="22.5" customHeight="1">
      <c r="A79" s="148" t="s">
        <v>354</v>
      </c>
      <c r="B79" s="149">
        <v>11</v>
      </c>
      <c r="C79" s="148" t="s">
        <v>352</v>
      </c>
      <c r="D79" s="149">
        <v>13250</v>
      </c>
      <c r="E79" s="148" t="s">
        <v>353</v>
      </c>
      <c r="F79" s="149">
        <v>310</v>
      </c>
    </row>
    <row r="80" spans="1:6" ht="22.5" customHeight="1">
      <c r="A80" s="148" t="s">
        <v>363</v>
      </c>
      <c r="B80" s="149">
        <v>87263</v>
      </c>
      <c r="C80" s="148" t="s">
        <v>355</v>
      </c>
      <c r="D80" s="149">
        <v>6762</v>
      </c>
      <c r="E80" s="148" t="s">
        <v>356</v>
      </c>
      <c r="F80" s="149">
        <v>1667</v>
      </c>
    </row>
    <row r="81" spans="1:6" ht="22.5" customHeight="1">
      <c r="A81" s="148" t="s">
        <v>366</v>
      </c>
      <c r="B81" s="149">
        <v>4306</v>
      </c>
      <c r="C81" s="148" t="s">
        <v>358</v>
      </c>
      <c r="D81" s="149">
        <v>15388</v>
      </c>
      <c r="E81" s="148" t="s">
        <v>359</v>
      </c>
      <c r="F81" s="149">
        <v>68</v>
      </c>
    </row>
    <row r="82" spans="1:6" ht="22.5" customHeight="1">
      <c r="A82" s="148" t="s">
        <v>191</v>
      </c>
      <c r="B82" s="149">
        <v>2043</v>
      </c>
      <c r="C82" s="148" t="s">
        <v>361</v>
      </c>
      <c r="D82" s="149">
        <v>3363</v>
      </c>
      <c r="E82" s="148" t="s">
        <v>362</v>
      </c>
      <c r="F82" s="149">
        <v>154</v>
      </c>
    </row>
    <row r="83" spans="1:6" ht="22.5" customHeight="1">
      <c r="A83" s="148" t="s">
        <v>371</v>
      </c>
      <c r="B83" s="149">
        <v>298</v>
      </c>
      <c r="C83" s="148" t="s">
        <v>364</v>
      </c>
      <c r="D83" s="149">
        <v>3231</v>
      </c>
      <c r="E83" s="148" t="s">
        <v>365</v>
      </c>
      <c r="F83" s="149">
        <v>3340</v>
      </c>
    </row>
    <row r="84" spans="1:6" ht="22.5" customHeight="1">
      <c r="A84" s="148" t="s">
        <v>187</v>
      </c>
      <c r="B84" s="149">
        <v>143</v>
      </c>
      <c r="C84" s="148" t="s">
        <v>367</v>
      </c>
      <c r="D84" s="149">
        <v>132</v>
      </c>
      <c r="E84" s="148" t="s">
        <v>843</v>
      </c>
      <c r="F84" s="149">
        <v>154</v>
      </c>
    </row>
    <row r="85" spans="1:6" ht="22.5" customHeight="1">
      <c r="A85" s="148" t="s">
        <v>374</v>
      </c>
      <c r="B85" s="149">
        <v>321</v>
      </c>
      <c r="C85" s="148" t="s">
        <v>369</v>
      </c>
      <c r="D85" s="149">
        <v>11233</v>
      </c>
      <c r="E85" s="148" t="s">
        <v>368</v>
      </c>
      <c r="F85" s="149">
        <v>4248</v>
      </c>
    </row>
    <row r="86" spans="1:6" ht="22.5" customHeight="1">
      <c r="A86" s="148" t="s">
        <v>844</v>
      </c>
      <c r="B86" s="149">
        <v>34</v>
      </c>
      <c r="C86" s="148" t="s">
        <v>370</v>
      </c>
      <c r="D86" s="149">
        <v>300</v>
      </c>
      <c r="E86" s="148" t="s">
        <v>191</v>
      </c>
      <c r="F86" s="149">
        <v>124</v>
      </c>
    </row>
    <row r="87" spans="1:6" ht="22.5" customHeight="1">
      <c r="A87" s="148" t="s">
        <v>845</v>
      </c>
      <c r="B87" s="149">
        <v>10</v>
      </c>
      <c r="C87" s="148" t="s">
        <v>372</v>
      </c>
      <c r="D87" s="149">
        <v>1659</v>
      </c>
      <c r="E87" s="148" t="s">
        <v>373</v>
      </c>
      <c r="F87" s="149">
        <v>633</v>
      </c>
    </row>
    <row r="88" spans="1:6" ht="22.5" customHeight="1">
      <c r="A88" s="148" t="s">
        <v>377</v>
      </c>
      <c r="B88" s="149">
        <v>159</v>
      </c>
      <c r="C88" s="148" t="s">
        <v>375</v>
      </c>
      <c r="D88" s="149">
        <v>4024</v>
      </c>
      <c r="E88" s="148" t="s">
        <v>376</v>
      </c>
      <c r="F88" s="149">
        <v>4</v>
      </c>
    </row>
    <row r="89" spans="1:6" ht="22.5" customHeight="1">
      <c r="A89" s="148" t="s">
        <v>190</v>
      </c>
      <c r="B89" s="149">
        <v>108</v>
      </c>
      <c r="C89" s="148" t="s">
        <v>378</v>
      </c>
      <c r="D89" s="149">
        <v>207</v>
      </c>
      <c r="E89" s="148" t="s">
        <v>379</v>
      </c>
      <c r="F89" s="149">
        <v>1341</v>
      </c>
    </row>
    <row r="90" spans="1:6" ht="22.5" customHeight="1">
      <c r="A90" s="148" t="s">
        <v>380</v>
      </c>
      <c r="B90" s="149">
        <v>1190</v>
      </c>
      <c r="C90" s="148" t="s">
        <v>381</v>
      </c>
      <c r="D90" s="149">
        <v>1162</v>
      </c>
      <c r="E90" s="148" t="s">
        <v>382</v>
      </c>
      <c r="F90" s="149">
        <v>2146</v>
      </c>
    </row>
    <row r="91" spans="1:6" ht="22.5" customHeight="1">
      <c r="A91" s="148" t="s">
        <v>383</v>
      </c>
      <c r="B91" s="149">
        <v>1435</v>
      </c>
      <c r="C91" s="148" t="s">
        <v>384</v>
      </c>
      <c r="D91" s="149">
        <v>317</v>
      </c>
      <c r="E91" s="148" t="s">
        <v>385</v>
      </c>
      <c r="F91" s="149">
        <v>5</v>
      </c>
    </row>
    <row r="92" spans="1:256" ht="22.5" customHeight="1">
      <c r="A92" s="148" t="s">
        <v>386</v>
      </c>
      <c r="B92" s="149">
        <v>5</v>
      </c>
      <c r="C92" s="148" t="s">
        <v>390</v>
      </c>
      <c r="D92" s="149">
        <v>1798</v>
      </c>
      <c r="E92" s="148" t="s">
        <v>393</v>
      </c>
      <c r="F92" s="149">
        <v>184</v>
      </c>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256" ht="22.5" customHeight="1">
      <c r="A93" s="148" t="s">
        <v>389</v>
      </c>
      <c r="B93" s="149">
        <v>7000</v>
      </c>
      <c r="C93" s="148" t="s">
        <v>191</v>
      </c>
      <c r="D93" s="149">
        <v>579</v>
      </c>
      <c r="E93" s="148" t="s">
        <v>395</v>
      </c>
      <c r="F93" s="149">
        <v>6761</v>
      </c>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1:256" ht="22.5" customHeight="1">
      <c r="A94" s="148" t="s">
        <v>392</v>
      </c>
      <c r="B94" s="149">
        <v>1500</v>
      </c>
      <c r="C94" s="148" t="s">
        <v>183</v>
      </c>
      <c r="D94" s="149">
        <v>98</v>
      </c>
      <c r="E94" s="148" t="s">
        <v>398</v>
      </c>
      <c r="F94" s="149">
        <v>6761</v>
      </c>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1:256" ht="22.5" customHeight="1">
      <c r="A95" s="148" t="s">
        <v>394</v>
      </c>
      <c r="B95" s="149">
        <v>5500</v>
      </c>
      <c r="C95" s="148" t="s">
        <v>397</v>
      </c>
      <c r="D95" s="149">
        <v>1121</v>
      </c>
      <c r="E95" s="148" t="s">
        <v>404</v>
      </c>
      <c r="F95" s="149">
        <v>12345</v>
      </c>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1:256" ht="22.5" customHeight="1">
      <c r="A96" s="148" t="s">
        <v>396</v>
      </c>
      <c r="B96" s="149">
        <v>975</v>
      </c>
      <c r="C96" s="148" t="s">
        <v>400</v>
      </c>
      <c r="D96" s="149">
        <v>8471</v>
      </c>
      <c r="E96" s="148" t="s">
        <v>407</v>
      </c>
      <c r="F96" s="149">
        <v>1584</v>
      </c>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1:256" ht="22.5" customHeight="1">
      <c r="A97" s="148" t="s">
        <v>399</v>
      </c>
      <c r="B97" s="149">
        <v>785</v>
      </c>
      <c r="C97" s="148" t="s">
        <v>403</v>
      </c>
      <c r="D97" s="149">
        <v>834</v>
      </c>
      <c r="E97" s="148" t="s">
        <v>410</v>
      </c>
      <c r="F97" s="149">
        <v>5764</v>
      </c>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1:256" ht="22.5" customHeight="1">
      <c r="A98" s="148" t="s">
        <v>402</v>
      </c>
      <c r="B98" s="149">
        <v>190</v>
      </c>
      <c r="C98" s="148" t="s">
        <v>406</v>
      </c>
      <c r="D98" s="149">
        <v>7637</v>
      </c>
      <c r="E98" s="148" t="s">
        <v>413</v>
      </c>
      <c r="F98" s="149">
        <v>583</v>
      </c>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1:256" ht="22.5" customHeight="1">
      <c r="A99" s="148" t="s">
        <v>405</v>
      </c>
      <c r="B99" s="149">
        <v>5913</v>
      </c>
      <c r="C99" s="148" t="s">
        <v>412</v>
      </c>
      <c r="D99" s="149">
        <v>11678</v>
      </c>
      <c r="E99" s="148" t="s">
        <v>416</v>
      </c>
      <c r="F99" s="149">
        <v>4414</v>
      </c>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1:256" ht="22.5" customHeight="1">
      <c r="A100" s="148" t="s">
        <v>408</v>
      </c>
      <c r="B100" s="149">
        <v>3100</v>
      </c>
      <c r="C100" s="148" t="s">
        <v>415</v>
      </c>
      <c r="D100" s="149">
        <v>2478</v>
      </c>
      <c r="E100" s="148" t="s">
        <v>419</v>
      </c>
      <c r="F100" s="149">
        <v>5039</v>
      </c>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1:256" ht="22.5" customHeight="1">
      <c r="A101" s="148" t="s">
        <v>411</v>
      </c>
      <c r="B101" s="149">
        <v>2813</v>
      </c>
      <c r="C101" s="148" t="s">
        <v>418</v>
      </c>
      <c r="D101" s="149">
        <v>8342</v>
      </c>
      <c r="E101" s="148" t="s">
        <v>422</v>
      </c>
      <c r="F101" s="149">
        <v>5039</v>
      </c>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pans="1:256" ht="22.5" customHeight="1">
      <c r="A102" s="148" t="s">
        <v>414</v>
      </c>
      <c r="B102" s="149">
        <v>409</v>
      </c>
      <c r="C102" s="148" t="s">
        <v>421</v>
      </c>
      <c r="D102" s="149">
        <v>858</v>
      </c>
      <c r="E102" s="148" t="s">
        <v>425</v>
      </c>
      <c r="F102" s="149">
        <v>4646</v>
      </c>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row>
    <row r="103" spans="1:256" ht="22.5" customHeight="1">
      <c r="A103" s="148" t="s">
        <v>417</v>
      </c>
      <c r="B103" s="149">
        <v>271</v>
      </c>
      <c r="C103" s="148" t="s">
        <v>424</v>
      </c>
      <c r="D103" s="149">
        <v>13033</v>
      </c>
      <c r="E103" s="148" t="s">
        <v>427</v>
      </c>
      <c r="F103" s="149">
        <v>4296</v>
      </c>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spans="1:256" ht="22.5" customHeight="1">
      <c r="A104" s="148" t="s">
        <v>420</v>
      </c>
      <c r="B104" s="149">
        <v>138</v>
      </c>
      <c r="C104" s="148" t="s">
        <v>426</v>
      </c>
      <c r="D104" s="149">
        <v>2350</v>
      </c>
      <c r="E104" s="148" t="s">
        <v>430</v>
      </c>
      <c r="F104" s="149">
        <v>350</v>
      </c>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1:256" ht="22.5" customHeight="1">
      <c r="A105" s="148" t="s">
        <v>423</v>
      </c>
      <c r="B105" s="149">
        <v>1177</v>
      </c>
      <c r="C105" s="148" t="s">
        <v>429</v>
      </c>
      <c r="D105" s="149">
        <v>633</v>
      </c>
      <c r="E105" s="148" t="s">
        <v>432</v>
      </c>
      <c r="F105" s="149">
        <v>620</v>
      </c>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1:256" ht="22.5" customHeight="1">
      <c r="A106" s="148" t="s">
        <v>191</v>
      </c>
      <c r="B106" s="149">
        <v>346</v>
      </c>
      <c r="C106" s="148" t="s">
        <v>431</v>
      </c>
      <c r="D106" s="149">
        <v>544</v>
      </c>
      <c r="E106" s="148" t="s">
        <v>435</v>
      </c>
      <c r="F106" s="149">
        <v>620</v>
      </c>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pans="1:256" ht="22.5" customHeight="1">
      <c r="A107" s="148" t="s">
        <v>190</v>
      </c>
      <c r="B107" s="149">
        <v>741</v>
      </c>
      <c r="C107" s="148" t="s">
        <v>434</v>
      </c>
      <c r="D107" s="149">
        <v>420</v>
      </c>
      <c r="E107" s="148" t="s">
        <v>441</v>
      </c>
      <c r="F107" s="149">
        <v>1406</v>
      </c>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pans="1:256" ht="22.5" customHeight="1">
      <c r="A108" s="148" t="s">
        <v>433</v>
      </c>
      <c r="B108" s="149">
        <v>90</v>
      </c>
      <c r="C108" s="148" t="s">
        <v>437</v>
      </c>
      <c r="D108" s="149">
        <v>341</v>
      </c>
      <c r="E108" s="148" t="s">
        <v>191</v>
      </c>
      <c r="F108" s="149">
        <v>515</v>
      </c>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pans="1:256" ht="22.5" customHeight="1">
      <c r="A109" s="148" t="s">
        <v>436</v>
      </c>
      <c r="B109" s="149">
        <v>64</v>
      </c>
      <c r="C109" s="148" t="s">
        <v>440</v>
      </c>
      <c r="D109" s="149">
        <v>5226</v>
      </c>
      <c r="E109" s="148" t="s">
        <v>187</v>
      </c>
      <c r="F109" s="149">
        <v>15</v>
      </c>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row>
    <row r="110" spans="1:256" ht="22.5" customHeight="1">
      <c r="A110" s="148" t="s">
        <v>439</v>
      </c>
      <c r="B110" s="149">
        <v>64</v>
      </c>
      <c r="C110" s="148" t="s">
        <v>443</v>
      </c>
      <c r="D110" s="149">
        <v>118</v>
      </c>
      <c r="E110" s="148" t="s">
        <v>448</v>
      </c>
      <c r="F110" s="149">
        <v>120</v>
      </c>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row>
    <row r="111" spans="1:256" ht="22.5" customHeight="1">
      <c r="A111" s="148" t="s">
        <v>442</v>
      </c>
      <c r="B111" s="149">
        <v>2481</v>
      </c>
      <c r="C111" s="148" t="s">
        <v>445</v>
      </c>
      <c r="D111" s="149">
        <v>1838</v>
      </c>
      <c r="E111" s="148" t="s">
        <v>451</v>
      </c>
      <c r="F111" s="149">
        <v>166</v>
      </c>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row>
    <row r="112" spans="1:256" ht="22.5" customHeight="1">
      <c r="A112" s="148" t="s">
        <v>444</v>
      </c>
      <c r="B112" s="149">
        <v>2481</v>
      </c>
      <c r="C112" s="148" t="s">
        <v>388</v>
      </c>
      <c r="D112" s="149">
        <v>1563</v>
      </c>
      <c r="E112" s="148" t="s">
        <v>190</v>
      </c>
      <c r="F112" s="149">
        <v>70</v>
      </c>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row>
    <row r="113" spans="1:256" ht="22.5" customHeight="1">
      <c r="A113" s="148" t="s">
        <v>387</v>
      </c>
      <c r="B113" s="149">
        <v>73011</v>
      </c>
      <c r="C113" s="148" t="s">
        <v>391</v>
      </c>
      <c r="D113" s="149">
        <v>184</v>
      </c>
      <c r="E113" s="148" t="s">
        <v>456</v>
      </c>
      <c r="F113" s="149">
        <v>520</v>
      </c>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row>
    <row r="114" spans="1:256" ht="22.5" customHeight="1">
      <c r="A114" s="148" t="s">
        <v>459</v>
      </c>
      <c r="B114" s="149">
        <v>21</v>
      </c>
      <c r="C114" s="148" t="s">
        <v>475</v>
      </c>
      <c r="D114" s="149">
        <v>7098</v>
      </c>
      <c r="E114" s="148" t="s">
        <v>191</v>
      </c>
      <c r="F114" s="149">
        <v>2774</v>
      </c>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row>
    <row r="115" spans="1:256" ht="22.5" customHeight="1">
      <c r="A115" s="148" t="s">
        <v>462</v>
      </c>
      <c r="B115" s="149">
        <v>21</v>
      </c>
      <c r="C115" s="148" t="s">
        <v>476</v>
      </c>
      <c r="D115" s="149">
        <v>7098</v>
      </c>
      <c r="E115" s="148" t="s">
        <v>183</v>
      </c>
      <c r="F115" s="149">
        <v>20</v>
      </c>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row>
    <row r="116" spans="1:256" ht="22.5" customHeight="1">
      <c r="A116" s="148" t="s">
        <v>465</v>
      </c>
      <c r="B116" s="149">
        <v>7009</v>
      </c>
      <c r="C116" s="148" t="s">
        <v>479</v>
      </c>
      <c r="D116" s="149">
        <v>67112</v>
      </c>
      <c r="E116" s="148" t="s">
        <v>190</v>
      </c>
      <c r="F116" s="149">
        <v>1454</v>
      </c>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row>
    <row r="117" spans="1:256" ht="22.5" customHeight="1">
      <c r="A117" s="148" t="s">
        <v>468</v>
      </c>
      <c r="B117" s="149">
        <v>7009</v>
      </c>
      <c r="C117" s="148" t="s">
        <v>482</v>
      </c>
      <c r="D117" s="149">
        <v>35379</v>
      </c>
      <c r="E117" s="148" t="s">
        <v>477</v>
      </c>
      <c r="F117" s="149">
        <v>4737</v>
      </c>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row>
    <row r="118" spans="1:256" ht="22.5" customHeight="1">
      <c r="A118" s="148" t="s">
        <v>471</v>
      </c>
      <c r="B118" s="149">
        <v>19985</v>
      </c>
      <c r="C118" s="148" t="s">
        <v>191</v>
      </c>
      <c r="D118" s="149">
        <v>8301</v>
      </c>
      <c r="E118" s="148" t="s">
        <v>480</v>
      </c>
      <c r="F118" s="149">
        <v>896</v>
      </c>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row>
    <row r="119" spans="1:256" ht="22.5" customHeight="1">
      <c r="A119" s="148" t="s">
        <v>473</v>
      </c>
      <c r="B119" s="149">
        <v>976</v>
      </c>
      <c r="C119" s="148" t="s">
        <v>183</v>
      </c>
      <c r="D119" s="149">
        <v>16926</v>
      </c>
      <c r="E119" s="148" t="s">
        <v>483</v>
      </c>
      <c r="F119" s="149">
        <v>123</v>
      </c>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row>
    <row r="120" spans="1:256" ht="22.5" customHeight="1">
      <c r="A120" s="148" t="s">
        <v>191</v>
      </c>
      <c r="B120" s="149">
        <v>796</v>
      </c>
      <c r="C120" s="148" t="s">
        <v>489</v>
      </c>
      <c r="D120" s="149">
        <v>757</v>
      </c>
      <c r="E120" s="148" t="s">
        <v>846</v>
      </c>
      <c r="F120" s="149">
        <v>27</v>
      </c>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row>
    <row r="121" spans="1:256" ht="22.5" customHeight="1">
      <c r="A121" s="148" t="s">
        <v>478</v>
      </c>
      <c r="B121" s="149">
        <v>104</v>
      </c>
      <c r="C121" s="148" t="s">
        <v>492</v>
      </c>
      <c r="D121" s="149">
        <v>3301</v>
      </c>
      <c r="E121" s="148" t="s">
        <v>847</v>
      </c>
      <c r="F121" s="149">
        <v>50</v>
      </c>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row>
    <row r="122" spans="1:256" ht="22.5" customHeight="1">
      <c r="A122" s="148" t="s">
        <v>481</v>
      </c>
      <c r="B122" s="149">
        <v>76</v>
      </c>
      <c r="C122" s="148" t="s">
        <v>495</v>
      </c>
      <c r="D122" s="149">
        <v>284</v>
      </c>
      <c r="E122" s="148" t="s">
        <v>487</v>
      </c>
      <c r="F122" s="149">
        <v>13515</v>
      </c>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row>
    <row r="123" spans="1:256" ht="22.5" customHeight="1">
      <c r="A123" s="148" t="s">
        <v>484</v>
      </c>
      <c r="B123" s="149">
        <v>5120</v>
      </c>
      <c r="C123" s="148" t="s">
        <v>498</v>
      </c>
      <c r="D123" s="149">
        <v>5810</v>
      </c>
      <c r="E123" s="148" t="s">
        <v>490</v>
      </c>
      <c r="F123" s="149">
        <v>533</v>
      </c>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row>
    <row r="124" spans="1:256" ht="22.5" customHeight="1">
      <c r="A124" s="148" t="s">
        <v>488</v>
      </c>
      <c r="B124" s="149">
        <v>5120</v>
      </c>
      <c r="C124" s="148" t="s">
        <v>501</v>
      </c>
      <c r="D124" s="149">
        <v>508</v>
      </c>
      <c r="E124" s="148" t="s">
        <v>848</v>
      </c>
      <c r="F124" s="149">
        <v>367</v>
      </c>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row>
    <row r="125" spans="1:256" ht="22.5" customHeight="1">
      <c r="A125" s="148" t="s">
        <v>491</v>
      </c>
      <c r="B125" s="149">
        <v>5382</v>
      </c>
      <c r="C125" s="148" t="s">
        <v>447</v>
      </c>
      <c r="D125" s="149">
        <v>508</v>
      </c>
      <c r="E125" s="148" t="s">
        <v>496</v>
      </c>
      <c r="F125" s="149">
        <v>919</v>
      </c>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row>
    <row r="126" spans="1:256" ht="22.5" customHeight="1">
      <c r="A126" s="148" t="s">
        <v>494</v>
      </c>
      <c r="B126" s="149">
        <v>1394</v>
      </c>
      <c r="C126" s="148" t="s">
        <v>450</v>
      </c>
      <c r="D126" s="149">
        <v>7154</v>
      </c>
      <c r="E126" s="148" t="s">
        <v>499</v>
      </c>
      <c r="F126" s="149">
        <v>328</v>
      </c>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row>
    <row r="127" spans="1:256" ht="22.5" customHeight="1">
      <c r="A127" s="148" t="s">
        <v>497</v>
      </c>
      <c r="B127" s="149">
        <v>1255</v>
      </c>
      <c r="C127" s="148" t="s">
        <v>453</v>
      </c>
      <c r="D127" s="149">
        <v>7154</v>
      </c>
      <c r="E127" s="148" t="s">
        <v>849</v>
      </c>
      <c r="F127" s="149">
        <v>118</v>
      </c>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row>
    <row r="128" spans="1:256" ht="22.5" customHeight="1">
      <c r="A128" s="148" t="s">
        <v>500</v>
      </c>
      <c r="B128" s="149">
        <v>24</v>
      </c>
      <c r="C128" s="148" t="s">
        <v>455</v>
      </c>
      <c r="D128" s="149">
        <v>13885</v>
      </c>
      <c r="E128" s="148" t="s">
        <v>502</v>
      </c>
      <c r="F128" s="149">
        <v>19</v>
      </c>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row>
    <row r="129" spans="1:256" ht="22.5" customHeight="1">
      <c r="A129" s="148" t="s">
        <v>449</v>
      </c>
      <c r="B129" s="149">
        <v>2709</v>
      </c>
      <c r="C129" s="148" t="s">
        <v>458</v>
      </c>
      <c r="D129" s="149">
        <v>13885</v>
      </c>
      <c r="E129" s="148" t="s">
        <v>503</v>
      </c>
      <c r="F129" s="149">
        <v>13291</v>
      </c>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row>
    <row r="130" spans="1:256" ht="22.5" customHeight="1">
      <c r="A130" s="148" t="s">
        <v>850</v>
      </c>
      <c r="B130" s="149">
        <v>30</v>
      </c>
      <c r="C130" s="148" t="s">
        <v>851</v>
      </c>
      <c r="D130" s="149">
        <v>441</v>
      </c>
      <c r="E130" s="148" t="s">
        <v>506</v>
      </c>
      <c r="F130" s="149">
        <v>18772</v>
      </c>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row>
    <row r="131" spans="1:256" ht="22.5" customHeight="1">
      <c r="A131" s="148" t="s">
        <v>852</v>
      </c>
      <c r="B131" s="149">
        <v>30</v>
      </c>
      <c r="C131" s="148" t="s">
        <v>853</v>
      </c>
      <c r="D131" s="149">
        <v>441</v>
      </c>
      <c r="E131" s="148" t="s">
        <v>509</v>
      </c>
      <c r="F131" s="149">
        <v>12438</v>
      </c>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row>
    <row r="132" spans="1:256" ht="22.5" customHeight="1">
      <c r="A132" s="148" t="s">
        <v>457</v>
      </c>
      <c r="B132" s="149">
        <v>46</v>
      </c>
      <c r="C132" s="148" t="s">
        <v>461</v>
      </c>
      <c r="D132" s="149">
        <v>9745</v>
      </c>
      <c r="E132" s="148" t="s">
        <v>191</v>
      </c>
      <c r="F132" s="149">
        <v>319</v>
      </c>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row>
    <row r="133" spans="1:256" ht="22.5" customHeight="1">
      <c r="A133" s="148" t="s">
        <v>463</v>
      </c>
      <c r="B133" s="149">
        <v>46</v>
      </c>
      <c r="C133" s="148" t="s">
        <v>464</v>
      </c>
      <c r="D133" s="149">
        <v>9745</v>
      </c>
      <c r="E133" s="148" t="s">
        <v>514</v>
      </c>
      <c r="F133" s="149">
        <v>838</v>
      </c>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row>
    <row r="134" spans="1:256" ht="22.5" customHeight="1">
      <c r="A134" s="148" t="s">
        <v>466</v>
      </c>
      <c r="B134" s="149">
        <v>1333</v>
      </c>
      <c r="C134" s="148" t="s">
        <v>467</v>
      </c>
      <c r="D134" s="149">
        <v>113439</v>
      </c>
      <c r="E134" s="148" t="s">
        <v>517</v>
      </c>
      <c r="F134" s="149">
        <v>3222</v>
      </c>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row>
    <row r="135" spans="1:256" ht="22.5" customHeight="1">
      <c r="A135" s="148" t="s">
        <v>469</v>
      </c>
      <c r="B135" s="149">
        <v>1333</v>
      </c>
      <c r="C135" s="148" t="s">
        <v>470</v>
      </c>
      <c r="D135" s="149">
        <v>57943</v>
      </c>
      <c r="E135" s="148" t="s">
        <v>854</v>
      </c>
      <c r="F135" s="149">
        <v>28</v>
      </c>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row>
    <row r="136" spans="1:256" ht="22.5" customHeight="1">
      <c r="A136" s="148" t="s">
        <v>520</v>
      </c>
      <c r="B136" s="149">
        <v>729</v>
      </c>
      <c r="C136" s="148" t="s">
        <v>855</v>
      </c>
      <c r="D136" s="149">
        <v>544</v>
      </c>
      <c r="E136" s="148" t="s">
        <v>547</v>
      </c>
      <c r="F136" s="149">
        <v>11617</v>
      </c>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row>
    <row r="137" spans="1:256" ht="22.5" customHeight="1">
      <c r="A137" s="148" t="s">
        <v>523</v>
      </c>
      <c r="B137" s="149">
        <v>265</v>
      </c>
      <c r="C137" s="148" t="s">
        <v>549</v>
      </c>
      <c r="D137" s="149">
        <v>593</v>
      </c>
      <c r="E137" s="148" t="s">
        <v>550</v>
      </c>
      <c r="F137" s="149">
        <v>2332</v>
      </c>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row>
    <row r="138" spans="1:256" ht="22.5" customHeight="1">
      <c r="A138" s="148" t="s">
        <v>856</v>
      </c>
      <c r="B138" s="149">
        <v>15</v>
      </c>
      <c r="C138" s="148" t="s">
        <v>552</v>
      </c>
      <c r="D138" s="149">
        <v>2340</v>
      </c>
      <c r="E138" s="148" t="s">
        <v>553</v>
      </c>
      <c r="F138" s="149">
        <v>631</v>
      </c>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row>
    <row r="139" spans="1:256" ht="22.5" customHeight="1">
      <c r="A139" s="148" t="s">
        <v>857</v>
      </c>
      <c r="B139" s="149">
        <v>30</v>
      </c>
      <c r="C139" s="148" t="s">
        <v>555</v>
      </c>
      <c r="D139" s="149">
        <v>6072</v>
      </c>
      <c r="E139" s="148" t="s">
        <v>556</v>
      </c>
      <c r="F139" s="149">
        <v>6</v>
      </c>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row>
    <row r="140" spans="1:256" ht="22.5" customHeight="1">
      <c r="A140" s="148" t="s">
        <v>858</v>
      </c>
      <c r="B140" s="149">
        <v>30</v>
      </c>
      <c r="C140" s="148" t="s">
        <v>183</v>
      </c>
      <c r="D140" s="149">
        <v>88</v>
      </c>
      <c r="E140" s="148" t="s">
        <v>558</v>
      </c>
      <c r="F140" s="149">
        <v>104</v>
      </c>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row>
    <row r="141" spans="1:256" ht="22.5" customHeight="1">
      <c r="A141" s="148" t="s">
        <v>526</v>
      </c>
      <c r="B141" s="149">
        <v>10</v>
      </c>
      <c r="C141" s="148" t="s">
        <v>557</v>
      </c>
      <c r="D141" s="149">
        <v>761</v>
      </c>
      <c r="E141" s="148" t="s">
        <v>505</v>
      </c>
      <c r="F141" s="149">
        <v>111</v>
      </c>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row>
    <row r="142" spans="1:256" ht="22.5" customHeight="1">
      <c r="A142" s="148" t="s">
        <v>529</v>
      </c>
      <c r="B142" s="149">
        <v>1327</v>
      </c>
      <c r="C142" s="148" t="s">
        <v>507</v>
      </c>
      <c r="D142" s="149">
        <v>5223</v>
      </c>
      <c r="E142" s="148" t="s">
        <v>511</v>
      </c>
      <c r="F142" s="149">
        <v>263</v>
      </c>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row>
    <row r="143" spans="1:256" ht="22.5" customHeight="1">
      <c r="A143" s="148" t="s">
        <v>847</v>
      </c>
      <c r="B143" s="149">
        <v>80</v>
      </c>
      <c r="C143" s="148" t="s">
        <v>510</v>
      </c>
      <c r="D143" s="149">
        <v>13265</v>
      </c>
      <c r="E143" s="148" t="s">
        <v>859</v>
      </c>
      <c r="F143" s="149">
        <v>279</v>
      </c>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row>
    <row r="144" spans="1:256" ht="22.5" customHeight="1">
      <c r="A144" s="148" t="s">
        <v>532</v>
      </c>
      <c r="B144" s="149">
        <v>5545</v>
      </c>
      <c r="C144" s="148" t="s">
        <v>512</v>
      </c>
      <c r="D144" s="149">
        <v>9540</v>
      </c>
      <c r="E144" s="148" t="s">
        <v>860</v>
      </c>
      <c r="F144" s="149">
        <v>279</v>
      </c>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row>
    <row r="145" spans="1:256" ht="22.5" customHeight="1">
      <c r="A145" s="148" t="s">
        <v>534</v>
      </c>
      <c r="B145" s="149">
        <v>16395</v>
      </c>
      <c r="C145" s="148" t="s">
        <v>515</v>
      </c>
      <c r="D145" s="149">
        <v>3045</v>
      </c>
      <c r="E145" s="148" t="s">
        <v>513</v>
      </c>
      <c r="F145" s="149">
        <v>5427</v>
      </c>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row>
    <row r="146" spans="1:256" ht="22.5" customHeight="1">
      <c r="A146" s="148" t="s">
        <v>191</v>
      </c>
      <c r="B146" s="149">
        <v>696</v>
      </c>
      <c r="C146" s="148" t="s">
        <v>518</v>
      </c>
      <c r="D146" s="149">
        <v>500</v>
      </c>
      <c r="E146" s="148" t="s">
        <v>516</v>
      </c>
      <c r="F146" s="149">
        <v>5427</v>
      </c>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row>
    <row r="147" spans="1:256" ht="22.5" customHeight="1">
      <c r="A147" s="148" t="s">
        <v>861</v>
      </c>
      <c r="B147" s="149">
        <v>10</v>
      </c>
      <c r="C147" s="148" t="s">
        <v>862</v>
      </c>
      <c r="D147" s="149">
        <v>180</v>
      </c>
      <c r="E147" s="148" t="s">
        <v>519</v>
      </c>
      <c r="F147" s="149">
        <v>9983</v>
      </c>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row>
    <row r="148" spans="1:256" ht="22.5" customHeight="1">
      <c r="A148" s="148" t="s">
        <v>538</v>
      </c>
      <c r="B148" s="149">
        <v>9233</v>
      </c>
      <c r="C148" s="148" t="s">
        <v>521</v>
      </c>
      <c r="D148" s="149">
        <v>2793</v>
      </c>
      <c r="E148" s="148" t="s">
        <v>522</v>
      </c>
      <c r="F148" s="149">
        <v>9929</v>
      </c>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row>
    <row r="149" spans="1:256" ht="22.5" customHeight="1">
      <c r="A149" s="148" t="s">
        <v>541</v>
      </c>
      <c r="B149" s="149">
        <v>1227</v>
      </c>
      <c r="C149" s="148" t="s">
        <v>527</v>
      </c>
      <c r="D149" s="149">
        <v>1985</v>
      </c>
      <c r="E149" s="148" t="s">
        <v>525</v>
      </c>
      <c r="F149" s="149">
        <v>54</v>
      </c>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row>
    <row r="150" spans="1:256" ht="22.5" customHeight="1">
      <c r="A150" s="148" t="s">
        <v>863</v>
      </c>
      <c r="B150" s="149">
        <v>190</v>
      </c>
      <c r="C150" s="148" t="s">
        <v>530</v>
      </c>
      <c r="D150" s="149">
        <v>808</v>
      </c>
      <c r="E150" s="148" t="s">
        <v>528</v>
      </c>
      <c r="F150" s="149">
        <v>9891</v>
      </c>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row>
    <row r="151" spans="1:256" ht="22.5" customHeight="1">
      <c r="A151" s="148" t="s">
        <v>864</v>
      </c>
      <c r="B151" s="149">
        <v>20</v>
      </c>
      <c r="C151" s="148" t="s">
        <v>533</v>
      </c>
      <c r="D151" s="149">
        <v>4533</v>
      </c>
      <c r="E151" s="148" t="s">
        <v>542</v>
      </c>
      <c r="F151" s="149">
        <v>9264</v>
      </c>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row>
    <row r="152" spans="1:256" ht="22.5" customHeight="1">
      <c r="A152" s="148" t="s">
        <v>543</v>
      </c>
      <c r="B152" s="149">
        <v>38</v>
      </c>
      <c r="C152" s="148" t="s">
        <v>535</v>
      </c>
      <c r="D152" s="149">
        <v>4533</v>
      </c>
      <c r="E152" s="148" t="s">
        <v>191</v>
      </c>
      <c r="F152" s="149">
        <v>1062</v>
      </c>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row>
    <row r="153" spans="1:256" ht="22.5" customHeight="1">
      <c r="A153" s="148" t="s">
        <v>865</v>
      </c>
      <c r="B153" s="149">
        <v>175</v>
      </c>
      <c r="C153" s="148" t="s">
        <v>537</v>
      </c>
      <c r="D153" s="149">
        <v>43382</v>
      </c>
      <c r="E153" s="148" t="s">
        <v>183</v>
      </c>
      <c r="F153" s="149">
        <v>690</v>
      </c>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row>
    <row r="154" spans="1:256" ht="22.5" customHeight="1">
      <c r="A154" s="148" t="s">
        <v>544</v>
      </c>
      <c r="B154" s="149">
        <v>59</v>
      </c>
      <c r="C154" s="148" t="s">
        <v>539</v>
      </c>
      <c r="D154" s="149">
        <v>27693</v>
      </c>
      <c r="E154" s="148" t="s">
        <v>548</v>
      </c>
      <c r="F154" s="149">
        <v>7512</v>
      </c>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row>
    <row r="155" spans="1:256" ht="22.5" customHeight="1">
      <c r="A155" s="148" t="s">
        <v>866</v>
      </c>
      <c r="B155" s="149">
        <v>237</v>
      </c>
      <c r="C155" s="148" t="s">
        <v>191</v>
      </c>
      <c r="D155" s="149">
        <v>1344</v>
      </c>
      <c r="E155" s="148" t="s">
        <v>867</v>
      </c>
      <c r="F155" s="149">
        <v>627</v>
      </c>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row>
    <row r="156" spans="1:256" ht="22.5" customHeight="1">
      <c r="A156" s="148" t="s">
        <v>868</v>
      </c>
      <c r="B156" s="149">
        <v>263</v>
      </c>
      <c r="C156" s="148" t="s">
        <v>183</v>
      </c>
      <c r="D156" s="149">
        <v>234</v>
      </c>
      <c r="E156" s="148" t="s">
        <v>869</v>
      </c>
      <c r="F156" s="149">
        <v>627</v>
      </c>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row>
    <row r="157" spans="1:256" ht="22.5" customHeight="1">
      <c r="A157" s="148" t="s">
        <v>546</v>
      </c>
      <c r="B157" s="149">
        <v>770</v>
      </c>
      <c r="C157" s="148" t="s">
        <v>545</v>
      </c>
      <c r="D157" s="149">
        <v>11051</v>
      </c>
      <c r="E157" s="148" t="s">
        <v>551</v>
      </c>
      <c r="F157" s="149">
        <v>5175</v>
      </c>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row>
    <row r="158" spans="1:256" ht="22.5" customHeight="1">
      <c r="A158" s="148" t="s">
        <v>554</v>
      </c>
      <c r="B158" s="149">
        <v>1914</v>
      </c>
      <c r="C158" s="148" t="s">
        <v>608</v>
      </c>
      <c r="D158" s="149">
        <v>1910</v>
      </c>
      <c r="E158" s="148" t="s">
        <v>599</v>
      </c>
      <c r="F158" s="149">
        <v>737</v>
      </c>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row>
    <row r="159" spans="1:256" ht="22.5" customHeight="1">
      <c r="A159" s="148" t="s">
        <v>191</v>
      </c>
      <c r="B159" s="149">
        <v>271</v>
      </c>
      <c r="C159" s="148" t="s">
        <v>610</v>
      </c>
      <c r="D159" s="149">
        <v>1988</v>
      </c>
      <c r="E159" s="148" t="s">
        <v>602</v>
      </c>
      <c r="F159" s="149">
        <v>652</v>
      </c>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row>
    <row r="160" spans="1:256" ht="22.5" customHeight="1">
      <c r="A160" s="148" t="s">
        <v>870</v>
      </c>
      <c r="B160" s="149">
        <v>10</v>
      </c>
      <c r="C160" s="148" t="s">
        <v>191</v>
      </c>
      <c r="D160" s="149">
        <v>3</v>
      </c>
      <c r="E160" s="148" t="s">
        <v>871</v>
      </c>
      <c r="F160" s="149">
        <v>317</v>
      </c>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row>
    <row r="161" spans="1:256" ht="22.5" customHeight="1">
      <c r="A161" s="148" t="s">
        <v>559</v>
      </c>
      <c r="B161" s="149">
        <v>1633</v>
      </c>
      <c r="C161" s="148" t="s">
        <v>872</v>
      </c>
      <c r="D161" s="149">
        <v>1319</v>
      </c>
      <c r="E161" s="148" t="s">
        <v>190</v>
      </c>
      <c r="F161" s="149">
        <v>411</v>
      </c>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c r="IV161"/>
    </row>
    <row r="162" spans="1:256" ht="22.5" customHeight="1">
      <c r="A162" s="148" t="s">
        <v>560</v>
      </c>
      <c r="B162" s="149">
        <v>1163</v>
      </c>
      <c r="C162" s="148" t="s">
        <v>614</v>
      </c>
      <c r="D162" s="149">
        <v>666</v>
      </c>
      <c r="E162" s="148" t="s">
        <v>607</v>
      </c>
      <c r="F162" s="149">
        <v>80</v>
      </c>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c r="IU162"/>
      <c r="IV162"/>
    </row>
    <row r="163" spans="1:256" ht="22.5" customHeight="1">
      <c r="A163" s="148" t="s">
        <v>563</v>
      </c>
      <c r="B163" s="149">
        <v>1163</v>
      </c>
      <c r="C163" s="148" t="s">
        <v>561</v>
      </c>
      <c r="D163" s="149">
        <v>14866</v>
      </c>
      <c r="E163" s="148" t="s">
        <v>609</v>
      </c>
      <c r="F163" s="149">
        <v>6886</v>
      </c>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c r="IU163"/>
      <c r="IV163"/>
    </row>
    <row r="164" spans="1:256" ht="22.5" customHeight="1">
      <c r="A164" s="148" t="s">
        <v>566</v>
      </c>
      <c r="B164" s="149">
        <v>2098</v>
      </c>
      <c r="C164" s="148" t="s">
        <v>564</v>
      </c>
      <c r="D164" s="149">
        <v>4766</v>
      </c>
      <c r="E164" s="148" t="s">
        <v>191</v>
      </c>
      <c r="F164" s="149">
        <v>3242</v>
      </c>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c r="IV164"/>
    </row>
    <row r="165" spans="1:256" ht="22.5" customHeight="1">
      <c r="A165" s="148" t="s">
        <v>569</v>
      </c>
      <c r="B165" s="149">
        <v>2098</v>
      </c>
      <c r="C165" s="148" t="s">
        <v>567</v>
      </c>
      <c r="D165" s="149">
        <v>2166</v>
      </c>
      <c r="E165" s="148" t="s">
        <v>611</v>
      </c>
      <c r="F165" s="149">
        <v>3644</v>
      </c>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c r="IV165"/>
    </row>
    <row r="166" spans="1:256" ht="22.5" customHeight="1">
      <c r="A166" s="148" t="s">
        <v>572</v>
      </c>
      <c r="B166" s="149">
        <v>1241</v>
      </c>
      <c r="C166" s="148" t="s">
        <v>570</v>
      </c>
      <c r="D166" s="149">
        <v>336</v>
      </c>
      <c r="E166" s="148" t="s">
        <v>615</v>
      </c>
      <c r="F166" s="149">
        <v>20</v>
      </c>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c r="IV166"/>
    </row>
    <row r="167" spans="1:256" ht="22.5" customHeight="1">
      <c r="A167" s="148" t="s">
        <v>575</v>
      </c>
      <c r="B167" s="149">
        <v>1241</v>
      </c>
      <c r="C167" s="148" t="s">
        <v>873</v>
      </c>
      <c r="D167" s="149">
        <v>9</v>
      </c>
      <c r="E167" s="148" t="s">
        <v>562</v>
      </c>
      <c r="F167" s="149">
        <v>20</v>
      </c>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c r="IV167"/>
    </row>
    <row r="168" spans="1:256" ht="22.5" customHeight="1">
      <c r="A168" s="148" t="s">
        <v>578</v>
      </c>
      <c r="B168" s="149">
        <v>1241</v>
      </c>
      <c r="C168" s="148" t="s">
        <v>573</v>
      </c>
      <c r="D168" s="149">
        <v>795</v>
      </c>
      <c r="E168" s="148" t="s">
        <v>565</v>
      </c>
      <c r="F168" s="149">
        <v>355</v>
      </c>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c r="IV168"/>
    </row>
    <row r="169" spans="1:256" ht="22.5" customHeight="1">
      <c r="A169" s="148" t="s">
        <v>581</v>
      </c>
      <c r="B169" s="149">
        <v>500</v>
      </c>
      <c r="C169" s="148" t="s">
        <v>576</v>
      </c>
      <c r="D169" s="149">
        <v>30</v>
      </c>
      <c r="E169" s="148" t="s">
        <v>568</v>
      </c>
      <c r="F169" s="149">
        <v>191</v>
      </c>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c r="IV169"/>
    </row>
    <row r="170" spans="1:256" ht="22.5" customHeight="1">
      <c r="A170" s="148" t="s">
        <v>874</v>
      </c>
      <c r="B170" s="149">
        <v>500</v>
      </c>
      <c r="C170" s="148" t="s">
        <v>579</v>
      </c>
      <c r="D170" s="149">
        <v>530</v>
      </c>
      <c r="E170" s="148" t="s">
        <v>574</v>
      </c>
      <c r="F170" s="149">
        <v>164</v>
      </c>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c r="IV170"/>
    </row>
    <row r="171" spans="1:256" ht="22.5" customHeight="1">
      <c r="A171" s="148" t="s">
        <v>587</v>
      </c>
      <c r="B171" s="149">
        <v>17102</v>
      </c>
      <c r="C171" s="148" t="s">
        <v>875</v>
      </c>
      <c r="D171" s="149">
        <v>900</v>
      </c>
      <c r="E171" s="148" t="s">
        <v>577</v>
      </c>
      <c r="F171" s="149">
        <v>453</v>
      </c>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c r="IV171"/>
    </row>
    <row r="172" spans="1:256" ht="22.5" customHeight="1">
      <c r="A172" s="148" t="s">
        <v>590</v>
      </c>
      <c r="B172" s="149">
        <v>15114</v>
      </c>
      <c r="C172" s="148" t="s">
        <v>582</v>
      </c>
      <c r="D172" s="149">
        <v>10100</v>
      </c>
      <c r="E172" s="148" t="s">
        <v>580</v>
      </c>
      <c r="F172" s="149">
        <v>253</v>
      </c>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c r="IV172"/>
    </row>
    <row r="173" spans="1:256" ht="22.5" customHeight="1">
      <c r="A173" s="148" t="s">
        <v>183</v>
      </c>
      <c r="B173" s="149">
        <v>20</v>
      </c>
      <c r="C173" s="148" t="s">
        <v>585</v>
      </c>
      <c r="D173" s="149">
        <v>10100</v>
      </c>
      <c r="E173" s="148" t="s">
        <v>586</v>
      </c>
      <c r="F173" s="149">
        <v>200</v>
      </c>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c r="IV173"/>
    </row>
    <row r="174" spans="1:256" ht="22.5" customHeight="1">
      <c r="A174" s="148" t="s">
        <v>593</v>
      </c>
      <c r="B174" s="149">
        <v>2263</v>
      </c>
      <c r="C174" s="148" t="s">
        <v>876</v>
      </c>
      <c r="D174" s="149">
        <v>297</v>
      </c>
      <c r="E174" s="148" t="s">
        <v>589</v>
      </c>
      <c r="F174" s="149">
        <v>236</v>
      </c>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c r="IU174"/>
      <c r="IV174"/>
    </row>
    <row r="175" spans="1:256" ht="22.5" customHeight="1">
      <c r="A175" s="148" t="s">
        <v>595</v>
      </c>
      <c r="B175" s="149">
        <v>8921</v>
      </c>
      <c r="C175" s="148" t="s">
        <v>877</v>
      </c>
      <c r="D175" s="149">
        <v>297</v>
      </c>
      <c r="E175" s="148" t="s">
        <v>592</v>
      </c>
      <c r="F175" s="149">
        <v>236</v>
      </c>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c r="IV175"/>
    </row>
    <row r="176" spans="1:256" ht="22.5" customHeight="1">
      <c r="A176" s="148" t="s">
        <v>598</v>
      </c>
      <c r="B176" s="149">
        <v>200</v>
      </c>
      <c r="C176" s="148" t="s">
        <v>878</v>
      </c>
      <c r="D176" s="149">
        <v>297</v>
      </c>
      <c r="E176" s="148" t="s">
        <v>752</v>
      </c>
      <c r="F176" s="149">
        <v>15000</v>
      </c>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c r="IU176"/>
      <c r="IV176"/>
    </row>
    <row r="177" spans="1:256" ht="22.5" customHeight="1">
      <c r="A177" s="148" t="s">
        <v>879</v>
      </c>
      <c r="B177" s="149">
        <v>1001</v>
      </c>
      <c r="C177" s="148" t="s">
        <v>588</v>
      </c>
      <c r="D177" s="149">
        <v>11030</v>
      </c>
      <c r="E177" s="148" t="s">
        <v>584</v>
      </c>
      <c r="F177" s="149">
        <v>15000</v>
      </c>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c r="IU177"/>
      <c r="IV177"/>
    </row>
    <row r="178" spans="1:256" ht="22.5" customHeight="1">
      <c r="A178" s="148" t="s">
        <v>604</v>
      </c>
      <c r="B178" s="149">
        <v>47</v>
      </c>
      <c r="C178" s="148" t="s">
        <v>591</v>
      </c>
      <c r="D178" s="149">
        <v>3080</v>
      </c>
      <c r="E178" s="148" t="s">
        <v>594</v>
      </c>
      <c r="F178" s="149">
        <v>18000</v>
      </c>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c r="IQ178"/>
      <c r="IR178"/>
      <c r="IS178"/>
      <c r="IT178"/>
      <c r="IU178"/>
      <c r="IV178"/>
    </row>
    <row r="179" spans="1:256" ht="22.5" customHeight="1">
      <c r="A179" s="148" t="s">
        <v>606</v>
      </c>
      <c r="B179" s="149">
        <v>752</v>
      </c>
      <c r="C179" s="148" t="s">
        <v>191</v>
      </c>
      <c r="D179" s="149">
        <v>883</v>
      </c>
      <c r="E179" s="148" t="s">
        <v>597</v>
      </c>
      <c r="F179" s="149">
        <v>18000</v>
      </c>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c r="IQ179"/>
      <c r="IR179"/>
      <c r="IS179"/>
      <c r="IT179"/>
      <c r="IU179"/>
      <c r="IV179"/>
    </row>
    <row r="180" spans="3:256" ht="22.5" customHeight="1">
      <c r="C180" s="30"/>
      <c r="D180" s="77"/>
      <c r="E180" s="3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c r="IT180"/>
      <c r="IU180"/>
      <c r="IV180"/>
    </row>
    <row r="181" spans="3:256" ht="22.5" customHeight="1">
      <c r="C181" s="30"/>
      <c r="D181" s="77"/>
      <c r="E181" s="30"/>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c r="IQ181"/>
      <c r="IR181"/>
      <c r="IS181"/>
      <c r="IT181"/>
      <c r="IU181"/>
      <c r="IV181"/>
    </row>
    <row r="182" spans="3:256" ht="22.5" customHeight="1">
      <c r="C182" s="30"/>
      <c r="D182" s="77"/>
      <c r="E182" s="30"/>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c r="IQ182"/>
      <c r="IR182"/>
      <c r="IS182"/>
      <c r="IT182"/>
      <c r="IU182"/>
      <c r="IV182"/>
    </row>
    <row r="183" spans="3:256" ht="22.5" customHeight="1">
      <c r="C183" s="30"/>
      <c r="D183" s="77"/>
      <c r="E183" s="30"/>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c r="IQ183"/>
      <c r="IR183"/>
      <c r="IS183"/>
      <c r="IT183"/>
      <c r="IU183"/>
      <c r="IV183"/>
    </row>
    <row r="184" spans="3:256" ht="22.5" customHeight="1">
      <c r="C184" s="30"/>
      <c r="D184" s="77"/>
      <c r="E184" s="30"/>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c r="IT184"/>
      <c r="IU184"/>
      <c r="IV184"/>
    </row>
    <row r="185" spans="3:256" ht="22.5" customHeight="1">
      <c r="C185" s="30"/>
      <c r="D185" s="77"/>
      <c r="E185" s="30"/>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c r="IQ185"/>
      <c r="IR185"/>
      <c r="IS185"/>
      <c r="IT185"/>
      <c r="IU185"/>
      <c r="IV185"/>
    </row>
    <row r="186" spans="3:256" ht="22.5" customHeight="1">
      <c r="C186" s="30"/>
      <c r="D186" s="77"/>
      <c r="E186" s="30"/>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c r="IQ186"/>
      <c r="IR186"/>
      <c r="IS186"/>
      <c r="IT186"/>
      <c r="IU186"/>
      <c r="IV186"/>
    </row>
    <row r="187" spans="3:256" ht="22.5" customHeight="1">
      <c r="C187" s="30"/>
      <c r="D187" s="77"/>
      <c r="E187" s="30"/>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c r="IQ187"/>
      <c r="IR187"/>
      <c r="IS187"/>
      <c r="IT187"/>
      <c r="IU187"/>
      <c r="IV187"/>
    </row>
    <row r="188" spans="3:256" ht="22.5" customHeight="1">
      <c r="C188" s="30"/>
      <c r="D188" s="77"/>
      <c r="E188" s="30"/>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c r="IQ188"/>
      <c r="IR188"/>
      <c r="IS188"/>
      <c r="IT188"/>
      <c r="IU188"/>
      <c r="IV188"/>
    </row>
    <row r="189" spans="3:256" ht="22.5" customHeight="1">
      <c r="C189" s="30"/>
      <c r="D189" s="77"/>
      <c r="E189" s="30"/>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c r="IQ189"/>
      <c r="IR189"/>
      <c r="IS189"/>
      <c r="IT189"/>
      <c r="IU189"/>
      <c r="IV189"/>
    </row>
    <row r="190" spans="3:256" ht="22.5" customHeight="1">
      <c r="C190" s="30"/>
      <c r="D190" s="77"/>
      <c r="E190" s="3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c r="IQ190"/>
      <c r="IR190"/>
      <c r="IS190"/>
      <c r="IT190"/>
      <c r="IU190"/>
      <c r="IV190"/>
    </row>
    <row r="191" spans="3:256" ht="22.5" customHeight="1">
      <c r="C191" s="30"/>
      <c r="D191" s="77"/>
      <c r="E191" s="30"/>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c r="IQ191"/>
      <c r="IR191"/>
      <c r="IS191"/>
      <c r="IT191"/>
      <c r="IU191"/>
      <c r="IV191"/>
    </row>
    <row r="192" spans="3:256" ht="22.5" customHeight="1">
      <c r="C192" s="30"/>
      <c r="D192" s="77"/>
      <c r="E192" s="30"/>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c r="IQ192"/>
      <c r="IR192"/>
      <c r="IS192"/>
      <c r="IT192"/>
      <c r="IU192"/>
      <c r="IV192"/>
    </row>
    <row r="193" spans="3:256" ht="22.5" customHeight="1">
      <c r="C193" s="30"/>
      <c r="D193" s="77"/>
      <c r="E193" s="30"/>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c r="IV193"/>
    </row>
    <row r="194" spans="3:256" ht="22.5" customHeight="1">
      <c r="C194" s="30"/>
      <c r="D194" s="77"/>
      <c r="E194" s="30"/>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c r="IQ194"/>
      <c r="IR194"/>
      <c r="IS194"/>
      <c r="IT194"/>
      <c r="IU194"/>
      <c r="IV194"/>
    </row>
    <row r="195" spans="3:256" ht="22.5" customHeight="1">
      <c r="C195" s="30"/>
      <c r="D195" s="77"/>
      <c r="E195" s="30"/>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c r="IQ195"/>
      <c r="IR195"/>
      <c r="IS195"/>
      <c r="IT195"/>
      <c r="IU195"/>
      <c r="IV195"/>
    </row>
    <row r="196" spans="3:256" ht="22.5" customHeight="1">
      <c r="C196" s="30"/>
      <c r="D196" s="77"/>
      <c r="E196" s="30"/>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c r="IQ196"/>
      <c r="IR196"/>
      <c r="IS196"/>
      <c r="IT196"/>
      <c r="IU196"/>
      <c r="IV196"/>
    </row>
    <row r="197" spans="3:256" ht="22.5" customHeight="1">
      <c r="C197" s="30"/>
      <c r="D197" s="77"/>
      <c r="E197" s="30"/>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c r="IQ197"/>
      <c r="IR197"/>
      <c r="IS197"/>
      <c r="IT197"/>
      <c r="IU197"/>
      <c r="IV197"/>
    </row>
    <row r="198" spans="3:256" ht="22.5" customHeight="1">
      <c r="C198" s="30"/>
      <c r="D198" s="77"/>
      <c r="E198" s="30"/>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c r="IQ198"/>
      <c r="IR198"/>
      <c r="IS198"/>
      <c r="IT198"/>
      <c r="IU198"/>
      <c r="IV198"/>
    </row>
    <row r="199" spans="3:256" ht="22.5" customHeight="1">
      <c r="C199" s="30"/>
      <c r="D199" s="77"/>
      <c r="E199" s="30"/>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c r="IQ199"/>
      <c r="IR199"/>
      <c r="IS199"/>
      <c r="IT199"/>
      <c r="IU199"/>
      <c r="IV199"/>
    </row>
    <row r="200" spans="3:256" ht="22.5" customHeight="1">
      <c r="C200" s="30"/>
      <c r="D200" s="77"/>
      <c r="E200" s="3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c r="IQ200"/>
      <c r="IR200"/>
      <c r="IS200"/>
      <c r="IT200"/>
      <c r="IU200"/>
      <c r="IV200"/>
    </row>
    <row r="201" spans="3:256" ht="22.5" customHeight="1">
      <c r="C201" s="30"/>
      <c r="D201" s="77"/>
      <c r="E201" s="30"/>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c r="IQ201"/>
      <c r="IR201"/>
      <c r="IS201"/>
      <c r="IT201"/>
      <c r="IU201"/>
      <c r="IV201"/>
    </row>
    <row r="202" spans="3:256" ht="22.5" customHeight="1">
      <c r="C202" s="30"/>
      <c r="D202" s="77"/>
      <c r="E202" s="30"/>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c r="IQ202"/>
      <c r="IR202"/>
      <c r="IS202"/>
      <c r="IT202"/>
      <c r="IU202"/>
      <c r="IV202"/>
    </row>
    <row r="203" spans="3:256" ht="22.5" customHeight="1">
      <c r="C203" s="30"/>
      <c r="D203" s="77"/>
      <c r="E203" s="30"/>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c r="IQ203"/>
      <c r="IR203"/>
      <c r="IS203"/>
      <c r="IT203"/>
      <c r="IU203"/>
      <c r="IV203"/>
    </row>
    <row r="204" spans="3:256" ht="22.5" customHeight="1">
      <c r="C204" s="30"/>
      <c r="D204" s="77"/>
      <c r="E204" s="30"/>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c r="IQ204"/>
      <c r="IR204"/>
      <c r="IS204"/>
      <c r="IT204"/>
      <c r="IU204"/>
      <c r="IV204"/>
    </row>
    <row r="205" spans="3:256" ht="22.5" customHeight="1">
      <c r="C205" s="30"/>
      <c r="D205" s="77"/>
      <c r="E205" s="30"/>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c r="IQ205"/>
      <c r="IR205"/>
      <c r="IS205"/>
      <c r="IT205"/>
      <c r="IU205"/>
      <c r="IV205"/>
    </row>
    <row r="206" spans="3:256" ht="22.5" customHeight="1">
      <c r="C206" s="30"/>
      <c r="D206" s="77"/>
      <c r="E206" s="30"/>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c r="IQ206"/>
      <c r="IR206"/>
      <c r="IS206"/>
      <c r="IT206"/>
      <c r="IU206"/>
      <c r="IV206"/>
    </row>
    <row r="207" spans="3:256" ht="22.5" customHeight="1">
      <c r="C207" s="30"/>
      <c r="D207" s="77"/>
      <c r="E207" s="30"/>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c r="IQ207"/>
      <c r="IR207"/>
      <c r="IS207"/>
      <c r="IT207"/>
      <c r="IU207"/>
      <c r="IV207"/>
    </row>
    <row r="208" spans="3:256" ht="22.5" customHeight="1">
      <c r="C208" s="30"/>
      <c r="D208" s="77"/>
      <c r="E208" s="30"/>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c r="IQ208"/>
      <c r="IR208"/>
      <c r="IS208"/>
      <c r="IT208"/>
      <c r="IU208"/>
      <c r="IV208"/>
    </row>
    <row r="209" spans="3:256" ht="22.5" customHeight="1">
      <c r="C209" s="30"/>
      <c r="D209" s="77"/>
      <c r="E209" s="30"/>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c r="IQ209"/>
      <c r="IR209"/>
      <c r="IS209"/>
      <c r="IT209"/>
      <c r="IU209"/>
      <c r="IV209"/>
    </row>
    <row r="210" spans="3:256" ht="22.5" customHeight="1">
      <c r="C210" s="30"/>
      <c r="D210" s="77"/>
      <c r="E210" s="3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c r="IQ210"/>
      <c r="IR210"/>
      <c r="IS210"/>
      <c r="IT210"/>
      <c r="IU210"/>
      <c r="IV210"/>
    </row>
    <row r="211" spans="3:256" ht="22.5" customHeight="1">
      <c r="C211" s="30"/>
      <c r="D211" s="77"/>
      <c r="E211" s="30"/>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c r="IQ211"/>
      <c r="IR211"/>
      <c r="IS211"/>
      <c r="IT211"/>
      <c r="IU211"/>
      <c r="IV211"/>
    </row>
    <row r="212" spans="3:256" ht="22.5" customHeight="1">
      <c r="C212" s="30"/>
      <c r="D212" s="77"/>
      <c r="E212" s="30"/>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c r="IQ212"/>
      <c r="IR212"/>
      <c r="IS212"/>
      <c r="IT212"/>
      <c r="IU212"/>
      <c r="IV212"/>
    </row>
    <row r="213" spans="3:256" ht="22.5" customHeight="1">
      <c r="C213" s="30"/>
      <c r="D213" s="77"/>
      <c r="E213" s="30"/>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c r="IQ213"/>
      <c r="IR213"/>
      <c r="IS213"/>
      <c r="IT213"/>
      <c r="IU213"/>
      <c r="IV213"/>
    </row>
    <row r="214" spans="3:256" ht="22.5" customHeight="1">
      <c r="C214" s="30"/>
      <c r="D214" s="77"/>
      <c r="E214" s="30"/>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c r="IQ214"/>
      <c r="IR214"/>
      <c r="IS214"/>
      <c r="IT214"/>
      <c r="IU214"/>
      <c r="IV214"/>
    </row>
    <row r="215" spans="3:256" ht="22.5" customHeight="1">
      <c r="C215" s="30"/>
      <c r="D215" s="77"/>
      <c r="E215" s="30"/>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c r="IQ215"/>
      <c r="IR215"/>
      <c r="IS215"/>
      <c r="IT215"/>
      <c r="IU215"/>
      <c r="IV215"/>
    </row>
    <row r="216" spans="3:256" ht="22.5" customHeight="1">
      <c r="C216" s="30"/>
      <c r="D216" s="77"/>
      <c r="E216" s="30"/>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c r="IQ216"/>
      <c r="IR216"/>
      <c r="IS216"/>
      <c r="IT216"/>
      <c r="IU216"/>
      <c r="IV216"/>
    </row>
    <row r="217" spans="3:256" ht="22.5" customHeight="1">
      <c r="C217" s="30"/>
      <c r="D217" s="77"/>
      <c r="E217" s="30"/>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c r="IQ217"/>
      <c r="IR217"/>
      <c r="IS217"/>
      <c r="IT217"/>
      <c r="IU217"/>
      <c r="IV217"/>
    </row>
    <row r="218" spans="3:256" ht="22.5" customHeight="1">
      <c r="C218" s="30"/>
      <c r="D218" s="77"/>
      <c r="E218" s="30"/>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c r="IQ218"/>
      <c r="IR218"/>
      <c r="IS218"/>
      <c r="IT218"/>
      <c r="IU218"/>
      <c r="IV218"/>
    </row>
    <row r="219" spans="3:256" ht="22.5" customHeight="1">
      <c r="C219" s="30"/>
      <c r="D219" s="77"/>
      <c r="E219" s="30"/>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c r="IQ219"/>
      <c r="IR219"/>
      <c r="IS219"/>
      <c r="IT219"/>
      <c r="IU219"/>
      <c r="IV219"/>
    </row>
    <row r="220" spans="3:256" ht="22.5" customHeight="1">
      <c r="C220" s="30"/>
      <c r="D220" s="77"/>
      <c r="E220" s="3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c r="IQ220"/>
      <c r="IR220"/>
      <c r="IS220"/>
      <c r="IT220"/>
      <c r="IU220"/>
      <c r="IV220"/>
    </row>
    <row r="221" spans="3:256" ht="22.5" customHeight="1">
      <c r="C221" s="30"/>
      <c r="D221" s="77"/>
      <c r="E221" s="30"/>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c r="IQ221"/>
      <c r="IR221"/>
      <c r="IS221"/>
      <c r="IT221"/>
      <c r="IU221"/>
      <c r="IV221"/>
    </row>
    <row r="222" spans="3:256" ht="22.5" customHeight="1">
      <c r="C222" s="30"/>
      <c r="D222" s="77"/>
      <c r="E222" s="30"/>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c r="IQ222"/>
      <c r="IR222"/>
      <c r="IS222"/>
      <c r="IT222"/>
      <c r="IU222"/>
      <c r="IV222"/>
    </row>
    <row r="223" spans="3:256" ht="22.5" customHeight="1">
      <c r="C223" s="30"/>
      <c r="D223" s="77"/>
      <c r="E223" s="30"/>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c r="IQ223"/>
      <c r="IR223"/>
      <c r="IS223"/>
      <c r="IT223"/>
      <c r="IU223"/>
      <c r="IV223"/>
    </row>
    <row r="224" spans="3:256" ht="22.5" customHeight="1">
      <c r="C224" s="30"/>
      <c r="D224" s="77"/>
      <c r="E224" s="30"/>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c r="IQ224"/>
      <c r="IR224"/>
      <c r="IS224"/>
      <c r="IT224"/>
      <c r="IU224"/>
      <c r="IV224"/>
    </row>
  </sheetData>
  <sheetProtection/>
  <mergeCells count="2">
    <mergeCell ref="A1:B1"/>
    <mergeCell ref="A2:F2"/>
  </mergeCells>
  <printOptions horizontalCentered="1"/>
  <pageMargins left="0.39305555555555555" right="0.39305555555555555" top="0.7868055555555555" bottom="0.7868055555555555" header="0" footer="0"/>
  <pageSetup firstPageNumber="29" useFirstPageNumber="1" horizontalDpi="600" verticalDpi="600" orientation="landscape" paperSize="9" scale="85"/>
  <headerFooter>
    <oddFooter>&amp;C&amp;P</oddFooter>
  </headerFooter>
  <rowBreaks count="7" manualBreakCount="7">
    <brk id="25" max="255" man="1"/>
    <brk id="47" max="255" man="1"/>
    <brk id="69" max="255" man="1"/>
    <brk id="91" max="255" man="1"/>
    <brk id="113" max="255" man="1"/>
    <brk id="135" max="255" man="1"/>
    <brk id="157" max="255" man="1"/>
  </rowBreaks>
</worksheet>
</file>

<file path=xl/worksheets/sheet22.xml><?xml version="1.0" encoding="utf-8"?>
<worksheet xmlns="http://schemas.openxmlformats.org/spreadsheetml/2006/main" xmlns:r="http://schemas.openxmlformats.org/officeDocument/2006/relationships">
  <sheetPr>
    <tabColor rgb="FF00FF00"/>
  </sheetPr>
  <dimension ref="A1:D30"/>
  <sheetViews>
    <sheetView showZeros="0" zoomScale="115" zoomScaleNormal="115" zoomScalePageLayoutView="0" workbookViewId="0" topLeftCell="A1">
      <selection activeCell="A1" sqref="A1:IV16384"/>
    </sheetView>
  </sheetViews>
  <sheetFormatPr defaultColWidth="9.140625" defaultRowHeight="15"/>
  <cols>
    <col min="1" max="1" width="48.421875" style="131" customWidth="1"/>
    <col min="2" max="2" width="23.421875" style="132" customWidth="1"/>
    <col min="3" max="3" width="22.140625" style="133" customWidth="1"/>
    <col min="4" max="4" width="22.421875" style="132" customWidth="1"/>
    <col min="5" max="245" width="9.00390625" style="131" customWidth="1"/>
    <col min="246" max="246" width="9.00390625" style="30" customWidth="1"/>
    <col min="247" max="16384" width="9.00390625" style="131" customWidth="1"/>
  </cols>
  <sheetData>
    <row r="1" spans="1:4" ht="15.75">
      <c r="A1" s="390" t="s">
        <v>880</v>
      </c>
      <c r="B1" s="390"/>
      <c r="C1" s="410"/>
      <c r="D1" s="390"/>
    </row>
    <row r="2" spans="1:4" ht="24">
      <c r="A2" s="380" t="s">
        <v>832</v>
      </c>
      <c r="B2" s="380"/>
      <c r="C2" s="382"/>
      <c r="D2" s="380"/>
    </row>
    <row r="3" spans="1:4" ht="14.25" customHeight="1">
      <c r="A3" s="413" t="s">
        <v>881</v>
      </c>
      <c r="B3" s="413"/>
      <c r="C3" s="414"/>
      <c r="D3" s="413"/>
    </row>
    <row r="4" spans="1:4" ht="14.25" customHeight="1">
      <c r="A4" s="415"/>
      <c r="B4" s="415"/>
      <c r="C4" s="416"/>
      <c r="D4" s="134" t="s">
        <v>43</v>
      </c>
    </row>
    <row r="5" spans="1:4" s="130" customFormat="1" ht="15.75">
      <c r="A5" s="419" t="s">
        <v>882</v>
      </c>
      <c r="B5" s="417" t="s">
        <v>883</v>
      </c>
      <c r="C5" s="418"/>
      <c r="D5" s="417"/>
    </row>
    <row r="6" spans="1:4" s="130" customFormat="1" ht="15.75">
      <c r="A6" s="419"/>
      <c r="B6" s="135" t="s">
        <v>884</v>
      </c>
      <c r="C6" s="136" t="s">
        <v>885</v>
      </c>
      <c r="D6" s="135" t="s">
        <v>886</v>
      </c>
    </row>
    <row r="7" spans="1:4" ht="18.75" customHeight="1">
      <c r="A7" s="137" t="s">
        <v>111</v>
      </c>
      <c r="B7" s="138">
        <f>C7+D7</f>
        <v>858195</v>
      </c>
      <c r="C7" s="139">
        <f>SUM(C8:C30)</f>
        <v>260866</v>
      </c>
      <c r="D7" s="138">
        <f>SUM(D8:D30)</f>
        <v>597329</v>
      </c>
    </row>
    <row r="8" spans="1:4" ht="18.75" customHeight="1">
      <c r="A8" s="140" t="s">
        <v>113</v>
      </c>
      <c r="B8" s="141">
        <v>117313</v>
      </c>
      <c r="C8" s="142">
        <v>23920</v>
      </c>
      <c r="D8" s="143">
        <f aca="true" t="shared" si="0" ref="D8:D30">B8-C8</f>
        <v>93393</v>
      </c>
    </row>
    <row r="9" spans="1:4" ht="18.75" customHeight="1">
      <c r="A9" s="140" t="s">
        <v>115</v>
      </c>
      <c r="B9" s="141">
        <v>596</v>
      </c>
      <c r="C9" s="144">
        <v>0</v>
      </c>
      <c r="D9" s="143">
        <f t="shared" si="0"/>
        <v>596</v>
      </c>
    </row>
    <row r="10" spans="1:4" ht="18.75" customHeight="1">
      <c r="A10" s="140" t="s">
        <v>117</v>
      </c>
      <c r="B10" s="141">
        <v>33007</v>
      </c>
      <c r="C10" s="144">
        <v>14949</v>
      </c>
      <c r="D10" s="143">
        <f t="shared" si="0"/>
        <v>18058</v>
      </c>
    </row>
    <row r="11" spans="1:4" ht="18.75" customHeight="1">
      <c r="A11" s="140" t="s">
        <v>119</v>
      </c>
      <c r="B11" s="141">
        <v>154871</v>
      </c>
      <c r="C11" s="142">
        <v>104616</v>
      </c>
      <c r="D11" s="143">
        <f t="shared" si="0"/>
        <v>50255</v>
      </c>
    </row>
    <row r="12" spans="1:4" ht="18.75" customHeight="1">
      <c r="A12" s="140" t="s">
        <v>121</v>
      </c>
      <c r="B12" s="141">
        <v>24484</v>
      </c>
      <c r="C12" s="142">
        <v>577</v>
      </c>
      <c r="D12" s="143">
        <f t="shared" si="0"/>
        <v>23907</v>
      </c>
    </row>
    <row r="13" spans="1:4" ht="18.75" customHeight="1">
      <c r="A13" s="140" t="s">
        <v>123</v>
      </c>
      <c r="B13" s="141">
        <v>15630</v>
      </c>
      <c r="C13" s="142">
        <v>2893</v>
      </c>
      <c r="D13" s="143">
        <f t="shared" si="0"/>
        <v>12737</v>
      </c>
    </row>
    <row r="14" spans="1:4" ht="18.75" customHeight="1">
      <c r="A14" s="140" t="s">
        <v>125</v>
      </c>
      <c r="B14" s="141">
        <v>87263</v>
      </c>
      <c r="C14" s="142">
        <v>39237</v>
      </c>
      <c r="D14" s="143">
        <f t="shared" si="0"/>
        <v>48026</v>
      </c>
    </row>
    <row r="15" spans="1:4" ht="18.75" customHeight="1">
      <c r="A15" s="140" t="s">
        <v>127</v>
      </c>
      <c r="B15" s="145">
        <v>73011</v>
      </c>
      <c r="C15" s="142">
        <v>25688</v>
      </c>
      <c r="D15" s="143">
        <f t="shared" si="0"/>
        <v>47323</v>
      </c>
    </row>
    <row r="16" spans="1:4" ht="18.75" customHeight="1">
      <c r="A16" s="140" t="s">
        <v>129</v>
      </c>
      <c r="B16" s="145">
        <f>13130+6855</f>
        <v>19985</v>
      </c>
      <c r="C16" s="142">
        <v>1455</v>
      </c>
      <c r="D16" s="143">
        <f t="shared" si="0"/>
        <v>18530</v>
      </c>
    </row>
    <row r="17" spans="1:4" ht="18.75" customHeight="1">
      <c r="A17" s="140" t="s">
        <v>131</v>
      </c>
      <c r="B17" s="145">
        <f>67612-500</f>
        <v>67112</v>
      </c>
      <c r="C17" s="142">
        <v>10147</v>
      </c>
      <c r="D17" s="143">
        <f t="shared" si="0"/>
        <v>56965</v>
      </c>
    </row>
    <row r="18" spans="1:4" ht="18.75" customHeight="1">
      <c r="A18" s="140" t="s">
        <v>133</v>
      </c>
      <c r="B18" s="145">
        <v>113439</v>
      </c>
      <c r="C18" s="142">
        <v>6060</v>
      </c>
      <c r="D18" s="143">
        <f t="shared" si="0"/>
        <v>107379</v>
      </c>
    </row>
    <row r="19" spans="1:4" ht="18.75" customHeight="1">
      <c r="A19" s="140" t="s">
        <v>135</v>
      </c>
      <c r="B19" s="145">
        <v>43382</v>
      </c>
      <c r="C19" s="142">
        <v>2807</v>
      </c>
      <c r="D19" s="143">
        <f t="shared" si="0"/>
        <v>40575</v>
      </c>
    </row>
    <row r="20" spans="1:4" ht="18.75" customHeight="1">
      <c r="A20" s="140" t="s">
        <v>137</v>
      </c>
      <c r="B20" s="145">
        <v>9891</v>
      </c>
      <c r="C20" s="142">
        <v>684</v>
      </c>
      <c r="D20" s="143">
        <f t="shared" si="0"/>
        <v>9207</v>
      </c>
    </row>
    <row r="21" spans="1:4" ht="18.75" customHeight="1">
      <c r="A21" s="140" t="s">
        <v>139</v>
      </c>
      <c r="B21" s="145">
        <v>5175</v>
      </c>
      <c r="C21" s="142">
        <v>271</v>
      </c>
      <c r="D21" s="143">
        <f t="shared" si="0"/>
        <v>4904</v>
      </c>
    </row>
    <row r="22" spans="1:4" ht="18.75" customHeight="1">
      <c r="A22" s="140" t="s">
        <v>141</v>
      </c>
      <c r="B22" s="145">
        <v>1241</v>
      </c>
      <c r="C22" s="142">
        <v>0</v>
      </c>
      <c r="D22" s="143">
        <f t="shared" si="0"/>
        <v>1241</v>
      </c>
    </row>
    <row r="23" spans="1:4" ht="18.75" customHeight="1">
      <c r="A23" s="140" t="s">
        <v>824</v>
      </c>
      <c r="B23" s="145">
        <v>500</v>
      </c>
      <c r="C23" s="142">
        <v>0</v>
      </c>
      <c r="D23" s="143">
        <f t="shared" si="0"/>
        <v>500</v>
      </c>
    </row>
    <row r="24" spans="1:4" ht="18.75" customHeight="1">
      <c r="A24" s="140" t="s">
        <v>145</v>
      </c>
      <c r="B24" s="145">
        <v>17102</v>
      </c>
      <c r="C24" s="144">
        <v>6</v>
      </c>
      <c r="D24" s="143">
        <f t="shared" si="0"/>
        <v>17096</v>
      </c>
    </row>
    <row r="25" spans="1:4" ht="18.75" customHeight="1">
      <c r="A25" s="140" t="s">
        <v>147</v>
      </c>
      <c r="B25" s="145">
        <v>14866</v>
      </c>
      <c r="C25" s="142">
        <v>10100</v>
      </c>
      <c r="D25" s="143">
        <f t="shared" si="0"/>
        <v>4766</v>
      </c>
    </row>
    <row r="26" spans="1:4" ht="18.75" customHeight="1">
      <c r="A26" s="140" t="s">
        <v>149</v>
      </c>
      <c r="B26" s="145">
        <v>297</v>
      </c>
      <c r="C26" s="142"/>
      <c r="D26" s="143">
        <f t="shared" si="0"/>
        <v>297</v>
      </c>
    </row>
    <row r="27" spans="1:4" ht="18.75" customHeight="1">
      <c r="A27" s="140" t="s">
        <v>151</v>
      </c>
      <c r="B27" s="145">
        <v>11030</v>
      </c>
      <c r="C27" s="142">
        <v>2456</v>
      </c>
      <c r="D27" s="143">
        <f t="shared" si="0"/>
        <v>8574</v>
      </c>
    </row>
    <row r="28" spans="1:4" ht="18.75" customHeight="1">
      <c r="A28" s="140" t="s">
        <v>153</v>
      </c>
      <c r="B28" s="145">
        <v>15000</v>
      </c>
      <c r="C28" s="144"/>
      <c r="D28" s="143">
        <f t="shared" si="0"/>
        <v>15000</v>
      </c>
    </row>
    <row r="29" spans="1:4" ht="15.75">
      <c r="A29" s="140" t="s">
        <v>155</v>
      </c>
      <c r="B29" s="118">
        <v>15000</v>
      </c>
      <c r="C29" s="146">
        <v>15000</v>
      </c>
      <c r="D29" s="147">
        <f t="shared" si="0"/>
        <v>0</v>
      </c>
    </row>
    <row r="30" spans="1:4" ht="15.75">
      <c r="A30" s="140" t="s">
        <v>157</v>
      </c>
      <c r="B30" s="145">
        <v>18000</v>
      </c>
      <c r="C30" s="146"/>
      <c r="D30" s="147">
        <f t="shared" si="0"/>
        <v>18000</v>
      </c>
    </row>
  </sheetData>
  <sheetProtection/>
  <mergeCells count="6">
    <mergeCell ref="A1:D1"/>
    <mergeCell ref="A2:D2"/>
    <mergeCell ref="A3:D3"/>
    <mergeCell ref="A4:C4"/>
    <mergeCell ref="B5:D5"/>
    <mergeCell ref="A5:A6"/>
  </mergeCells>
  <printOptions horizontalCentered="1"/>
  <pageMargins left="0.3937007874015748" right="0.3937007874015748" top="0.7874015748031497" bottom="0.7874015748031497" header="0" footer="0"/>
  <pageSetup firstPageNumber="37" useFirstPageNumber="1" horizontalDpi="600" verticalDpi="600" orientation="landscape" paperSize="9" scale="85"/>
  <headerFooter>
    <oddFooter>&amp;C&amp;P</oddFooter>
  </headerFooter>
</worksheet>
</file>

<file path=xl/worksheets/sheet23.xml><?xml version="1.0" encoding="utf-8"?>
<worksheet xmlns="http://schemas.openxmlformats.org/spreadsheetml/2006/main" xmlns:r="http://schemas.openxmlformats.org/officeDocument/2006/relationships">
  <sheetPr>
    <tabColor rgb="FF00FF00"/>
  </sheetPr>
  <dimension ref="A1:K47"/>
  <sheetViews>
    <sheetView showZeros="0" zoomScalePageLayoutView="0" workbookViewId="0" topLeftCell="C1">
      <selection activeCell="C1" sqref="A1:IV16384"/>
    </sheetView>
  </sheetViews>
  <sheetFormatPr defaultColWidth="9.140625" defaultRowHeight="15"/>
  <cols>
    <col min="1" max="3" width="5.7109375" style="30" customWidth="1"/>
    <col min="4" max="4" width="38.28125" style="77" customWidth="1"/>
    <col min="5" max="5" width="16.140625" style="30" customWidth="1"/>
    <col min="6" max="6" width="38.28125" style="77" customWidth="1"/>
    <col min="7" max="7" width="16.140625" style="30" customWidth="1"/>
    <col min="8" max="8" width="38.28125" style="77" customWidth="1"/>
    <col min="9" max="9" width="16.140625" style="30" customWidth="1"/>
    <col min="10" max="10" width="9.00390625" style="30" customWidth="1"/>
    <col min="11" max="11" width="12.57421875" style="30" bestFit="1" customWidth="1"/>
    <col min="12" max="16384" width="9.00390625" style="30" customWidth="1"/>
  </cols>
  <sheetData>
    <row r="1" spans="4:5" ht="15.75">
      <c r="D1" s="390" t="s">
        <v>887</v>
      </c>
      <c r="E1" s="390"/>
    </row>
    <row r="2" spans="4:9" ht="24">
      <c r="D2" s="380" t="s">
        <v>888</v>
      </c>
      <c r="E2" s="380"/>
      <c r="F2" s="380"/>
      <c r="G2" s="380"/>
      <c r="H2" s="380"/>
      <c r="I2" s="380"/>
    </row>
    <row r="3" spans="5:9" ht="15.75">
      <c r="E3" s="78"/>
      <c r="I3" s="78" t="s">
        <v>43</v>
      </c>
    </row>
    <row r="4" spans="4:9" ht="25.5" customHeight="1">
      <c r="D4" s="80" t="s">
        <v>182</v>
      </c>
      <c r="E4" s="81" t="s">
        <v>100</v>
      </c>
      <c r="F4" s="80" t="s">
        <v>182</v>
      </c>
      <c r="G4" s="81" t="s">
        <v>100</v>
      </c>
      <c r="H4" s="80" t="s">
        <v>182</v>
      </c>
      <c r="I4" s="81" t="s">
        <v>100</v>
      </c>
    </row>
    <row r="5" spans="1:11" ht="22.5" customHeight="1">
      <c r="A5" s="30">
        <v>1</v>
      </c>
      <c r="B5" s="30">
        <v>22</v>
      </c>
      <c r="C5" s="30">
        <v>43</v>
      </c>
      <c r="D5" s="82" t="s">
        <v>889</v>
      </c>
      <c r="E5" s="83">
        <f>E6+E11+G16+I9+G28+G20+E22</f>
        <v>260866</v>
      </c>
      <c r="F5" s="84" t="s">
        <v>890</v>
      </c>
      <c r="G5" s="85"/>
      <c r="H5" s="84" t="s">
        <v>891</v>
      </c>
      <c r="I5" s="85"/>
      <c r="K5" s="129"/>
    </row>
    <row r="6" spans="1:9" ht="22.5" customHeight="1">
      <c r="A6" s="30">
        <v>2</v>
      </c>
      <c r="B6" s="30">
        <v>23</v>
      </c>
      <c r="C6" s="30">
        <v>44</v>
      </c>
      <c r="D6" s="82" t="s">
        <v>892</v>
      </c>
      <c r="E6" s="83">
        <f>SUM(E7:E10)</f>
        <v>53870</v>
      </c>
      <c r="F6" s="84" t="s">
        <v>893</v>
      </c>
      <c r="G6" s="85">
        <v>708</v>
      </c>
      <c r="H6" s="84" t="s">
        <v>894</v>
      </c>
      <c r="I6" s="85"/>
    </row>
    <row r="7" spans="1:9" ht="22.5" customHeight="1">
      <c r="A7" s="30">
        <v>3</v>
      </c>
      <c r="B7" s="30">
        <v>24</v>
      </c>
      <c r="C7" s="30">
        <v>45</v>
      </c>
      <c r="D7" s="82" t="s">
        <v>895</v>
      </c>
      <c r="E7" s="83">
        <v>31440</v>
      </c>
      <c r="F7" s="84" t="s">
        <v>896</v>
      </c>
      <c r="G7" s="85"/>
      <c r="H7" s="84" t="s">
        <v>897</v>
      </c>
      <c r="I7" s="85"/>
    </row>
    <row r="8" spans="1:9" ht="22.5" customHeight="1">
      <c r="A8" s="30">
        <v>4</v>
      </c>
      <c r="B8" s="30">
        <v>25</v>
      </c>
      <c r="C8" s="30">
        <v>46</v>
      </c>
      <c r="D8" s="82" t="s">
        <v>898</v>
      </c>
      <c r="E8" s="83">
        <v>10386</v>
      </c>
      <c r="F8" s="84" t="s">
        <v>899</v>
      </c>
      <c r="G8" s="85"/>
      <c r="H8" s="84" t="s">
        <v>900</v>
      </c>
      <c r="I8" s="85"/>
    </row>
    <row r="9" spans="1:9" ht="22.5" customHeight="1">
      <c r="A9" s="30">
        <v>5</v>
      </c>
      <c r="B9" s="30">
        <v>26</v>
      </c>
      <c r="C9" s="30">
        <v>47</v>
      </c>
      <c r="D9" s="82" t="s">
        <v>901</v>
      </c>
      <c r="E9" s="83">
        <v>3790</v>
      </c>
      <c r="F9" s="84" t="s">
        <v>902</v>
      </c>
      <c r="G9" s="85"/>
      <c r="H9" s="84" t="s">
        <v>903</v>
      </c>
      <c r="I9" s="85">
        <f>SUM(I10:I14)</f>
        <v>17623</v>
      </c>
    </row>
    <row r="10" spans="1:9" ht="22.5" customHeight="1">
      <c r="A10" s="30">
        <v>6</v>
      </c>
      <c r="B10" s="30">
        <v>27</v>
      </c>
      <c r="C10" s="30">
        <v>48</v>
      </c>
      <c r="D10" s="82" t="s">
        <v>904</v>
      </c>
      <c r="E10" s="83">
        <v>8254</v>
      </c>
      <c r="F10" s="84" t="s">
        <v>905</v>
      </c>
      <c r="G10" s="85"/>
      <c r="H10" s="84" t="s">
        <v>906</v>
      </c>
      <c r="I10" s="85">
        <v>15192</v>
      </c>
    </row>
    <row r="11" spans="1:9" ht="22.5" customHeight="1">
      <c r="A11" s="30">
        <v>7</v>
      </c>
      <c r="B11" s="30">
        <v>28</v>
      </c>
      <c r="C11" s="30">
        <v>49</v>
      </c>
      <c r="D11" s="82" t="s">
        <v>907</v>
      </c>
      <c r="E11" s="83">
        <f>E12+E13+E14+E15+E16+E17+G6+E19+E20+E21</f>
        <v>23807</v>
      </c>
      <c r="F11" s="84" t="s">
        <v>908</v>
      </c>
      <c r="G11" s="85"/>
      <c r="H11" s="84" t="s">
        <v>909</v>
      </c>
      <c r="I11" s="85"/>
    </row>
    <row r="12" spans="1:9" ht="22.5" customHeight="1">
      <c r="A12" s="30">
        <v>8</v>
      </c>
      <c r="B12" s="30">
        <v>29</v>
      </c>
      <c r="C12" s="30">
        <v>50</v>
      </c>
      <c r="D12" s="82" t="s">
        <v>910</v>
      </c>
      <c r="E12" s="83">
        <v>13348</v>
      </c>
      <c r="F12" s="84" t="s">
        <v>911</v>
      </c>
      <c r="G12" s="85"/>
      <c r="H12" s="84" t="s">
        <v>912</v>
      </c>
      <c r="I12" s="85"/>
    </row>
    <row r="13" spans="1:9" ht="22.5" customHeight="1">
      <c r="A13" s="30">
        <v>9</v>
      </c>
      <c r="B13" s="30">
        <v>30</v>
      </c>
      <c r="C13" s="30">
        <v>51</v>
      </c>
      <c r="D13" s="82" t="s">
        <v>913</v>
      </c>
      <c r="E13" s="83">
        <v>625</v>
      </c>
      <c r="F13" s="84" t="s">
        <v>893</v>
      </c>
      <c r="G13" s="85"/>
      <c r="H13" s="84" t="s">
        <v>914</v>
      </c>
      <c r="I13" s="85">
        <v>704</v>
      </c>
    </row>
    <row r="14" spans="1:9" ht="22.5" customHeight="1">
      <c r="A14" s="30">
        <v>10</v>
      </c>
      <c r="B14" s="30">
        <v>31</v>
      </c>
      <c r="C14" s="30">
        <v>52</v>
      </c>
      <c r="D14" s="82" t="s">
        <v>915</v>
      </c>
      <c r="E14" s="83">
        <v>889</v>
      </c>
      <c r="F14" s="84" t="s">
        <v>896</v>
      </c>
      <c r="G14" s="85"/>
      <c r="H14" s="84" t="s">
        <v>916</v>
      </c>
      <c r="I14" s="85">
        <v>1727</v>
      </c>
    </row>
    <row r="15" spans="1:9" ht="22.5" customHeight="1">
      <c r="A15" s="30">
        <v>11</v>
      </c>
      <c r="B15" s="30">
        <v>32</v>
      </c>
      <c r="C15" s="30">
        <v>53</v>
      </c>
      <c r="D15" s="82" t="s">
        <v>917</v>
      </c>
      <c r="E15" s="83">
        <v>605</v>
      </c>
      <c r="F15" s="84" t="s">
        <v>899</v>
      </c>
      <c r="G15" s="85"/>
      <c r="H15" s="84" t="s">
        <v>918</v>
      </c>
      <c r="I15" s="85"/>
    </row>
    <row r="16" spans="1:9" ht="22.5" customHeight="1">
      <c r="A16" s="30">
        <v>12</v>
      </c>
      <c r="B16" s="30">
        <v>33</v>
      </c>
      <c r="C16" s="30">
        <v>54</v>
      </c>
      <c r="D16" s="82" t="s">
        <v>919</v>
      </c>
      <c r="E16" s="83">
        <v>899</v>
      </c>
      <c r="F16" s="84" t="s">
        <v>920</v>
      </c>
      <c r="G16" s="85">
        <f>SUM(G17:G18)</f>
        <v>150566</v>
      </c>
      <c r="H16" s="84" t="s">
        <v>921</v>
      </c>
      <c r="I16" s="85"/>
    </row>
    <row r="17" spans="1:9" ht="22.5" customHeight="1">
      <c r="A17" s="30">
        <v>13</v>
      </c>
      <c r="B17" s="30">
        <v>34</v>
      </c>
      <c r="C17" s="30">
        <v>55</v>
      </c>
      <c r="D17" s="82" t="s">
        <v>922</v>
      </c>
      <c r="E17" s="83">
        <v>845</v>
      </c>
      <c r="F17" s="84" t="s">
        <v>923</v>
      </c>
      <c r="G17" s="85">
        <v>132980</v>
      </c>
      <c r="H17" s="84" t="s">
        <v>924</v>
      </c>
      <c r="I17" s="85"/>
    </row>
    <row r="18" spans="1:9" ht="22.5" customHeight="1">
      <c r="A18" s="30">
        <v>14</v>
      </c>
      <c r="B18" s="30">
        <v>35</v>
      </c>
      <c r="C18" s="30">
        <v>56</v>
      </c>
      <c r="D18" s="82" t="s">
        <v>925</v>
      </c>
      <c r="E18" s="83">
        <v>600</v>
      </c>
      <c r="F18" s="84" t="s">
        <v>926</v>
      </c>
      <c r="G18" s="85">
        <v>17586</v>
      </c>
      <c r="H18" s="84" t="s">
        <v>927</v>
      </c>
      <c r="I18" s="85"/>
    </row>
    <row r="19" spans="1:9" ht="22.5" customHeight="1">
      <c r="A19" s="30">
        <v>15</v>
      </c>
      <c r="B19" s="30">
        <v>36</v>
      </c>
      <c r="C19" s="30">
        <v>57</v>
      </c>
      <c r="D19" s="82" t="s">
        <v>928</v>
      </c>
      <c r="E19" s="83">
        <v>1642</v>
      </c>
      <c r="F19" s="84" t="s">
        <v>929</v>
      </c>
      <c r="G19" s="85">
        <v>0</v>
      </c>
      <c r="H19" s="84" t="s">
        <v>930</v>
      </c>
      <c r="I19" s="85"/>
    </row>
    <row r="20" spans="1:9" ht="22.5" customHeight="1">
      <c r="A20" s="30">
        <v>16</v>
      </c>
      <c r="B20" s="30">
        <v>37</v>
      </c>
      <c r="C20" s="30">
        <v>58</v>
      </c>
      <c r="D20" s="82" t="s">
        <v>931</v>
      </c>
      <c r="E20" s="83">
        <v>712</v>
      </c>
      <c r="F20" s="84" t="s">
        <v>932</v>
      </c>
      <c r="G20" s="85"/>
      <c r="H20" s="84" t="s">
        <v>933</v>
      </c>
      <c r="I20" s="85"/>
    </row>
    <row r="21" spans="1:9" ht="22.5" customHeight="1">
      <c r="A21" s="30">
        <v>17</v>
      </c>
      <c r="B21" s="30">
        <v>38</v>
      </c>
      <c r="C21" s="30">
        <v>59</v>
      </c>
      <c r="D21" s="82" t="s">
        <v>934</v>
      </c>
      <c r="E21" s="83">
        <f>2908+626</f>
        <v>3534</v>
      </c>
      <c r="F21" s="84" t="s">
        <v>935</v>
      </c>
      <c r="G21" s="85"/>
      <c r="H21" s="84" t="s">
        <v>936</v>
      </c>
      <c r="I21" s="85"/>
    </row>
    <row r="22" spans="1:9" ht="22.5" customHeight="1">
      <c r="A22" s="30">
        <v>18</v>
      </c>
      <c r="B22" s="30">
        <v>39</v>
      </c>
      <c r="C22" s="30">
        <v>60</v>
      </c>
      <c r="D22" s="82" t="s">
        <v>937</v>
      </c>
      <c r="E22" s="83"/>
      <c r="F22" s="84" t="s">
        <v>938</v>
      </c>
      <c r="G22" s="85"/>
      <c r="H22" s="84" t="s">
        <v>939</v>
      </c>
      <c r="I22" s="85"/>
    </row>
    <row r="23" spans="1:9" ht="22.5" customHeight="1">
      <c r="A23" s="30">
        <v>19</v>
      </c>
      <c r="B23" s="30">
        <v>40</v>
      </c>
      <c r="C23" s="30">
        <v>61</v>
      </c>
      <c r="D23" s="82" t="s">
        <v>905</v>
      </c>
      <c r="E23" s="83"/>
      <c r="F23" s="84" t="s">
        <v>940</v>
      </c>
      <c r="G23" s="85"/>
      <c r="H23" s="84" t="s">
        <v>941</v>
      </c>
      <c r="I23" s="85"/>
    </row>
    <row r="24" spans="1:9" ht="22.5" customHeight="1">
      <c r="A24" s="30">
        <v>20</v>
      </c>
      <c r="B24" s="30">
        <v>41</v>
      </c>
      <c r="C24" s="30">
        <v>62</v>
      </c>
      <c r="D24" s="82" t="s">
        <v>908</v>
      </c>
      <c r="E24" s="83"/>
      <c r="F24" s="84" t="s">
        <v>942</v>
      </c>
      <c r="G24" s="85"/>
      <c r="H24" s="84" t="s">
        <v>943</v>
      </c>
      <c r="I24" s="85"/>
    </row>
    <row r="25" spans="1:9" ht="22.5" customHeight="1">
      <c r="A25" s="30">
        <v>21</v>
      </c>
      <c r="B25" s="30">
        <v>42</v>
      </c>
      <c r="C25" s="30">
        <v>63</v>
      </c>
      <c r="D25" s="82" t="s">
        <v>911</v>
      </c>
      <c r="E25" s="83"/>
      <c r="F25" s="84" t="s">
        <v>944</v>
      </c>
      <c r="G25" s="85"/>
      <c r="H25" s="84" t="s">
        <v>945</v>
      </c>
      <c r="I25" s="85"/>
    </row>
    <row r="26" spans="1:9" ht="22.5" customHeight="1">
      <c r="A26" s="30">
        <v>64</v>
      </c>
      <c r="B26" s="30">
        <v>69</v>
      </c>
      <c r="C26" s="30">
        <v>74</v>
      </c>
      <c r="D26" s="82" t="s">
        <v>946</v>
      </c>
      <c r="E26" s="83"/>
      <c r="F26" s="84" t="s">
        <v>947</v>
      </c>
      <c r="G26" s="85"/>
      <c r="H26" s="84" t="s">
        <v>948</v>
      </c>
      <c r="I26" s="85"/>
    </row>
    <row r="27" spans="1:9" ht="22.5" customHeight="1">
      <c r="A27" s="30">
        <v>65</v>
      </c>
      <c r="B27" s="30">
        <v>70</v>
      </c>
      <c r="C27" s="30">
        <v>75</v>
      </c>
      <c r="D27" s="82" t="s">
        <v>949</v>
      </c>
      <c r="E27" s="83"/>
      <c r="F27" s="84" t="s">
        <v>950</v>
      </c>
      <c r="G27" s="85"/>
      <c r="H27" s="84" t="s">
        <v>951</v>
      </c>
      <c r="I27" s="85">
        <v>0</v>
      </c>
    </row>
    <row r="28" spans="1:9" ht="22.5" customHeight="1">
      <c r="A28" s="30">
        <v>66</v>
      </c>
      <c r="B28" s="30">
        <v>71</v>
      </c>
      <c r="C28" s="30">
        <v>76</v>
      </c>
      <c r="D28" s="82" t="s">
        <v>952</v>
      </c>
      <c r="E28" s="83"/>
      <c r="F28" s="84" t="s">
        <v>953</v>
      </c>
      <c r="G28" s="85">
        <v>15000</v>
      </c>
      <c r="H28" s="84" t="s">
        <v>954</v>
      </c>
      <c r="I28" s="85">
        <v>0</v>
      </c>
    </row>
    <row r="29" spans="1:9" ht="22.5" customHeight="1">
      <c r="A29" s="30">
        <v>67</v>
      </c>
      <c r="B29" s="30">
        <v>72</v>
      </c>
      <c r="C29" s="30">
        <v>77</v>
      </c>
      <c r="D29" s="82" t="s">
        <v>955</v>
      </c>
      <c r="E29" s="83"/>
      <c r="F29" s="84" t="s">
        <v>956</v>
      </c>
      <c r="G29" s="85">
        <v>15000</v>
      </c>
      <c r="H29" s="84" t="s">
        <v>957</v>
      </c>
      <c r="I29" s="85">
        <v>0</v>
      </c>
    </row>
    <row r="30" spans="1:9" ht="22.5" customHeight="1">
      <c r="A30" s="30">
        <v>68</v>
      </c>
      <c r="B30" s="30">
        <v>73</v>
      </c>
      <c r="C30" s="30">
        <v>78</v>
      </c>
      <c r="D30" s="82" t="s">
        <v>793</v>
      </c>
      <c r="E30" s="83">
        <v>0</v>
      </c>
      <c r="F30" s="84" t="s">
        <v>958</v>
      </c>
      <c r="G30" s="85"/>
      <c r="H30" s="84" t="s">
        <v>584</v>
      </c>
      <c r="I30" s="85">
        <v>0</v>
      </c>
    </row>
    <row r="31" spans="4:9" ht="22.5" customHeight="1">
      <c r="D31" s="82"/>
      <c r="E31" s="83"/>
      <c r="F31" s="84"/>
      <c r="G31" s="85"/>
      <c r="H31" s="84"/>
      <c r="I31" s="85"/>
    </row>
    <row r="32" spans="4:9" ht="22.5" customHeight="1">
      <c r="D32" s="82"/>
      <c r="E32" s="83"/>
      <c r="F32" s="84"/>
      <c r="G32" s="85"/>
      <c r="H32" s="84"/>
      <c r="I32" s="85"/>
    </row>
    <row r="33" spans="4:9" ht="22.5" customHeight="1">
      <c r="D33" s="82"/>
      <c r="E33" s="83"/>
      <c r="F33" s="84"/>
      <c r="G33" s="85"/>
      <c r="H33" s="84"/>
      <c r="I33" s="85"/>
    </row>
    <row r="34" spans="4:9" ht="22.5" customHeight="1">
      <c r="D34" s="82"/>
      <c r="E34" s="83"/>
      <c r="F34" s="84"/>
      <c r="G34" s="85"/>
      <c r="H34" s="84"/>
      <c r="I34" s="85"/>
    </row>
    <row r="35" spans="4:9" ht="22.5" customHeight="1">
      <c r="D35" s="82"/>
      <c r="E35" s="83"/>
      <c r="F35" s="84"/>
      <c r="G35" s="85"/>
      <c r="H35" s="84"/>
      <c r="I35" s="85"/>
    </row>
    <row r="36" spans="4:9" ht="22.5" customHeight="1">
      <c r="D36" s="82"/>
      <c r="E36" s="83"/>
      <c r="F36" s="84"/>
      <c r="G36" s="85"/>
      <c r="H36" s="84"/>
      <c r="I36" s="85"/>
    </row>
    <row r="37" spans="4:9" ht="22.5" customHeight="1">
      <c r="D37" s="82"/>
      <c r="E37" s="83"/>
      <c r="F37" s="84"/>
      <c r="G37" s="85"/>
      <c r="H37" s="84"/>
      <c r="I37" s="85"/>
    </row>
    <row r="38" spans="4:9" ht="22.5" customHeight="1">
      <c r="D38" s="82"/>
      <c r="E38" s="83"/>
      <c r="F38" s="84"/>
      <c r="G38" s="85"/>
      <c r="H38" s="84"/>
      <c r="I38" s="85"/>
    </row>
    <row r="39" spans="4:9" ht="22.5" customHeight="1">
      <c r="D39" s="82"/>
      <c r="E39" s="83"/>
      <c r="F39" s="84"/>
      <c r="G39" s="85"/>
      <c r="H39" s="84"/>
      <c r="I39" s="85"/>
    </row>
    <row r="40" spans="4:9" ht="22.5" customHeight="1">
      <c r="D40" s="82"/>
      <c r="E40" s="83"/>
      <c r="F40" s="84"/>
      <c r="G40" s="85"/>
      <c r="H40" s="84"/>
      <c r="I40" s="85"/>
    </row>
    <row r="41" spans="4:9" ht="22.5" customHeight="1">
      <c r="D41" s="82"/>
      <c r="E41" s="83"/>
      <c r="F41" s="84"/>
      <c r="G41" s="85"/>
      <c r="H41" s="84"/>
      <c r="I41" s="85"/>
    </row>
    <row r="42" spans="4:9" ht="22.5" customHeight="1">
      <c r="D42" s="82"/>
      <c r="E42" s="83"/>
      <c r="F42" s="84"/>
      <c r="G42" s="85"/>
      <c r="H42" s="84"/>
      <c r="I42" s="85"/>
    </row>
    <row r="43" spans="4:9" ht="22.5" customHeight="1">
      <c r="D43" s="82"/>
      <c r="E43" s="83"/>
      <c r="F43" s="84"/>
      <c r="G43" s="85"/>
      <c r="H43" s="84"/>
      <c r="I43" s="85"/>
    </row>
    <row r="44" spans="4:9" ht="22.5" customHeight="1">
      <c r="D44" s="82"/>
      <c r="E44" s="83"/>
      <c r="F44" s="84"/>
      <c r="G44" s="85"/>
      <c r="H44" s="84"/>
      <c r="I44" s="85"/>
    </row>
    <row r="45" spans="4:9" ht="22.5" customHeight="1">
      <c r="D45" s="82"/>
      <c r="E45" s="83"/>
      <c r="F45" s="84"/>
      <c r="G45" s="85"/>
      <c r="H45" s="84"/>
      <c r="I45" s="85"/>
    </row>
    <row r="46" spans="4:9" ht="22.5" customHeight="1">
      <c r="D46" s="82"/>
      <c r="E46" s="83"/>
      <c r="F46" s="84"/>
      <c r="G46" s="85"/>
      <c r="H46" s="84"/>
      <c r="I46" s="85"/>
    </row>
    <row r="47" spans="4:9" ht="22.5" customHeight="1">
      <c r="D47" s="82"/>
      <c r="E47" s="83"/>
      <c r="F47" s="84"/>
      <c r="G47" s="85"/>
      <c r="H47" s="84"/>
      <c r="I47" s="85"/>
    </row>
  </sheetData>
  <sheetProtection/>
  <mergeCells count="2">
    <mergeCell ref="D1:E1"/>
    <mergeCell ref="D2:I2"/>
  </mergeCells>
  <printOptions horizontalCentered="1"/>
  <pageMargins left="0.3937007874015748" right="0.3937007874015748" top="0.7874015748031497" bottom="0.7874015748031497" header="0" footer="0"/>
  <pageSetup firstPageNumber="38" useFirstPageNumber="1" horizontalDpi="600" verticalDpi="600" orientation="landscape" paperSize="9" scale="85"/>
  <headerFooter>
    <oddFooter>&amp;C&amp;P</oddFooter>
  </headerFooter>
</worksheet>
</file>

<file path=xl/worksheets/sheet24.xml><?xml version="1.0" encoding="utf-8"?>
<worksheet xmlns="http://schemas.openxmlformats.org/spreadsheetml/2006/main" xmlns:r="http://schemas.openxmlformats.org/officeDocument/2006/relationships">
  <sheetPr>
    <tabColor rgb="FFFF0000"/>
  </sheetPr>
  <dimension ref="A1:E84"/>
  <sheetViews>
    <sheetView showZeros="0" zoomScale="115" zoomScaleNormal="115" zoomScalePageLayoutView="0" workbookViewId="0" topLeftCell="A1">
      <selection activeCell="A1" sqref="A1:IV16384"/>
    </sheetView>
  </sheetViews>
  <sheetFormatPr defaultColWidth="9.140625" defaultRowHeight="15"/>
  <cols>
    <col min="1" max="1" width="62.57421875" style="113" customWidth="1"/>
    <col min="2" max="2" width="17.00390625" style="113" customWidth="1"/>
    <col min="3" max="3" width="51.8515625" style="114" customWidth="1"/>
    <col min="4" max="4" width="17.00390625" style="114" customWidth="1"/>
    <col min="5" max="16384" width="9.00390625" style="114" customWidth="1"/>
  </cols>
  <sheetData>
    <row r="1" spans="1:4" ht="15.75">
      <c r="A1" s="390" t="s">
        <v>959</v>
      </c>
      <c r="B1" s="390"/>
      <c r="C1" s="390"/>
      <c r="D1" s="390"/>
    </row>
    <row r="2" spans="1:4" ht="24">
      <c r="A2" s="380" t="s">
        <v>960</v>
      </c>
      <c r="B2" s="380"/>
      <c r="C2" s="380"/>
      <c r="D2" s="380"/>
    </row>
    <row r="3" spans="1:4" ht="15.75">
      <c r="A3" s="398"/>
      <c r="B3" s="398"/>
      <c r="D3" s="115" t="s">
        <v>43</v>
      </c>
    </row>
    <row r="4" spans="1:4" ht="18.75" customHeight="1">
      <c r="A4" s="116" t="s">
        <v>618</v>
      </c>
      <c r="B4" s="116" t="s">
        <v>100</v>
      </c>
      <c r="C4" s="116" t="s">
        <v>182</v>
      </c>
      <c r="D4" s="116" t="s">
        <v>100</v>
      </c>
    </row>
    <row r="5" spans="1:5" ht="19.5" customHeight="1">
      <c r="A5" s="117" t="s">
        <v>619</v>
      </c>
      <c r="B5" s="118">
        <f>B6+B32</f>
        <v>178878</v>
      </c>
      <c r="C5" s="117" t="s">
        <v>622</v>
      </c>
      <c r="D5" s="119">
        <v>38561</v>
      </c>
      <c r="E5" s="120">
        <v>0</v>
      </c>
    </row>
    <row r="6" spans="1:4" ht="19.5" customHeight="1">
      <c r="A6" s="117" t="s">
        <v>621</v>
      </c>
      <c r="B6" s="118">
        <f>B7+B12</f>
        <v>152563</v>
      </c>
      <c r="C6" s="117" t="s">
        <v>624</v>
      </c>
      <c r="D6" s="119">
        <v>38561</v>
      </c>
    </row>
    <row r="7" spans="1:4" ht="19.5" customHeight="1">
      <c r="A7" s="117" t="s">
        <v>961</v>
      </c>
      <c r="B7" s="121">
        <f>SUM(B8:B11)</f>
        <v>20010</v>
      </c>
      <c r="C7" s="122" t="s">
        <v>962</v>
      </c>
      <c r="D7" s="119">
        <v>38561</v>
      </c>
    </row>
    <row r="8" spans="1:4" ht="19.5" customHeight="1">
      <c r="A8" s="123" t="s">
        <v>963</v>
      </c>
      <c r="B8" s="121">
        <v>2262</v>
      </c>
      <c r="C8" s="122"/>
      <c r="D8" s="119"/>
    </row>
    <row r="9" spans="1:4" ht="19.5" customHeight="1">
      <c r="A9" s="123" t="s">
        <v>964</v>
      </c>
      <c r="B9" s="121">
        <v>4324</v>
      </c>
      <c r="C9" s="122"/>
      <c r="D9" s="124"/>
    </row>
    <row r="10" spans="1:4" ht="19.5" customHeight="1">
      <c r="A10" s="123" t="s">
        <v>965</v>
      </c>
      <c r="B10" s="121">
        <v>413</v>
      </c>
      <c r="C10" s="122"/>
      <c r="D10" s="124"/>
    </row>
    <row r="11" spans="1:4" ht="19.5" customHeight="1">
      <c r="A11" s="123" t="s">
        <v>966</v>
      </c>
      <c r="B11" s="121">
        <v>13011</v>
      </c>
      <c r="C11" s="122"/>
      <c r="D11" s="124"/>
    </row>
    <row r="12" spans="1:4" ht="19.5" customHeight="1">
      <c r="A12" s="125" t="s">
        <v>967</v>
      </c>
      <c r="B12" s="121">
        <f>SUM(B13:B31)</f>
        <v>132553</v>
      </c>
      <c r="C12" s="122"/>
      <c r="D12" s="124"/>
    </row>
    <row r="13" spans="1:4" ht="19.5" customHeight="1">
      <c r="A13" s="123" t="s">
        <v>968</v>
      </c>
      <c r="B13" s="121">
        <v>523</v>
      </c>
      <c r="C13" s="122"/>
      <c r="D13" s="124"/>
    </row>
    <row r="14" spans="1:4" ht="19.5" customHeight="1">
      <c r="A14" s="123" t="s">
        <v>969</v>
      </c>
      <c r="B14" s="121">
        <v>23845</v>
      </c>
      <c r="C14" s="122"/>
      <c r="D14" s="124"/>
    </row>
    <row r="15" spans="1:4" ht="19.5" customHeight="1">
      <c r="A15" s="123" t="s">
        <v>970</v>
      </c>
      <c r="B15" s="121">
        <v>10730</v>
      </c>
      <c r="C15" s="122"/>
      <c r="D15" s="124"/>
    </row>
    <row r="16" spans="1:4" ht="19.5" customHeight="1">
      <c r="A16" s="123" t="s">
        <v>971</v>
      </c>
      <c r="B16" s="121">
        <v>2410</v>
      </c>
      <c r="C16" s="122"/>
      <c r="D16" s="124"/>
    </row>
    <row r="17" spans="1:4" ht="19.5" customHeight="1">
      <c r="A17" s="123" t="s">
        <v>972</v>
      </c>
      <c r="B17" s="121">
        <v>2042</v>
      </c>
      <c r="C17" s="122"/>
      <c r="D17" s="124"/>
    </row>
    <row r="18" spans="1:4" ht="19.5" customHeight="1">
      <c r="A18" s="123" t="s">
        <v>973</v>
      </c>
      <c r="B18" s="121">
        <v>1052</v>
      </c>
      <c r="C18" s="122"/>
      <c r="D18" s="124"/>
    </row>
    <row r="19" spans="1:4" ht="19.5" customHeight="1">
      <c r="A19" s="123" t="s">
        <v>974</v>
      </c>
      <c r="B19" s="121">
        <v>17798</v>
      </c>
      <c r="C19" s="122"/>
      <c r="D19" s="124"/>
    </row>
    <row r="20" spans="1:4" ht="19.5" customHeight="1">
      <c r="A20" s="123" t="s">
        <v>975</v>
      </c>
      <c r="B20" s="121">
        <v>2639</v>
      </c>
      <c r="C20" s="122"/>
      <c r="D20" s="124"/>
    </row>
    <row r="21" spans="1:4" ht="19.5" customHeight="1">
      <c r="A21" s="123" t="s">
        <v>976</v>
      </c>
      <c r="B21" s="121">
        <v>94</v>
      </c>
      <c r="C21" s="122"/>
      <c r="D21" s="124"/>
    </row>
    <row r="22" spans="1:4" ht="19.5" customHeight="1">
      <c r="A22" s="123" t="s">
        <v>977</v>
      </c>
      <c r="B22" s="121">
        <v>1460</v>
      </c>
      <c r="C22" s="122"/>
      <c r="D22" s="124"/>
    </row>
    <row r="23" spans="1:4" ht="19.5" customHeight="1">
      <c r="A23" s="123" t="s">
        <v>978</v>
      </c>
      <c r="B23" s="121">
        <v>17468</v>
      </c>
      <c r="C23" s="122"/>
      <c r="D23" s="124"/>
    </row>
    <row r="24" spans="1:4" ht="19.5" customHeight="1">
      <c r="A24" s="123" t="s">
        <v>979</v>
      </c>
      <c r="B24" s="121">
        <v>1226</v>
      </c>
      <c r="C24" s="122"/>
      <c r="D24" s="124"/>
    </row>
    <row r="25" spans="1:4" ht="19.5" customHeight="1">
      <c r="A25" s="123" t="s">
        <v>980</v>
      </c>
      <c r="B25" s="121">
        <v>321</v>
      </c>
      <c r="C25" s="122"/>
      <c r="D25" s="124"/>
    </row>
    <row r="26" spans="1:4" ht="19.5" customHeight="1">
      <c r="A26" s="123" t="s">
        <v>981</v>
      </c>
      <c r="B26" s="121">
        <v>20400</v>
      </c>
      <c r="C26" s="122"/>
      <c r="D26" s="124"/>
    </row>
    <row r="27" spans="1:4" ht="19.5" customHeight="1">
      <c r="A27" s="123" t="s">
        <v>982</v>
      </c>
      <c r="B27" s="121">
        <v>14524</v>
      </c>
      <c r="C27" s="122"/>
      <c r="D27" s="124"/>
    </row>
    <row r="28" spans="1:4" ht="19.5" customHeight="1">
      <c r="A28" s="123" t="s">
        <v>983</v>
      </c>
      <c r="B28" s="121">
        <v>423</v>
      </c>
      <c r="C28" s="117"/>
      <c r="D28" s="124"/>
    </row>
    <row r="29" spans="1:4" ht="19.5" customHeight="1">
      <c r="A29" s="123" t="s">
        <v>984</v>
      </c>
      <c r="B29" s="121">
        <v>15315</v>
      </c>
      <c r="C29" s="117"/>
      <c r="D29" s="124"/>
    </row>
    <row r="30" spans="1:4" ht="19.5" customHeight="1">
      <c r="A30" s="123" t="s">
        <v>985</v>
      </c>
      <c r="B30" s="121">
        <v>6</v>
      </c>
      <c r="C30" s="117"/>
      <c r="D30" s="124"/>
    </row>
    <row r="31" spans="1:4" ht="19.5" customHeight="1">
      <c r="A31" s="123" t="s">
        <v>986</v>
      </c>
      <c r="B31" s="121">
        <v>277</v>
      </c>
      <c r="C31" s="117"/>
      <c r="D31" s="126"/>
    </row>
    <row r="32" spans="1:4" ht="19.5" customHeight="1">
      <c r="A32" s="117" t="s">
        <v>651</v>
      </c>
      <c r="B32" s="121">
        <f>SUM(B33:B43)</f>
        <v>26315</v>
      </c>
      <c r="C32" s="117"/>
      <c r="D32" s="126"/>
    </row>
    <row r="33" spans="1:4" ht="19.5" customHeight="1">
      <c r="A33" s="117" t="s">
        <v>654</v>
      </c>
      <c r="B33" s="121">
        <v>4</v>
      </c>
      <c r="C33" s="127"/>
      <c r="D33" s="126"/>
    </row>
    <row r="34" spans="1:4" ht="19.5" customHeight="1">
      <c r="A34" s="117" t="s">
        <v>656</v>
      </c>
      <c r="B34" s="121">
        <v>691</v>
      </c>
      <c r="C34" s="127"/>
      <c r="D34" s="126"/>
    </row>
    <row r="35" spans="1:4" ht="19.5" customHeight="1">
      <c r="A35" s="117" t="s">
        <v>987</v>
      </c>
      <c r="B35" s="121">
        <v>24</v>
      </c>
      <c r="C35" s="127"/>
      <c r="D35" s="126"/>
    </row>
    <row r="36" spans="1:4" ht="19.5" customHeight="1">
      <c r="A36" s="117" t="s">
        <v>988</v>
      </c>
      <c r="B36" s="121">
        <v>545</v>
      </c>
      <c r="C36" s="127"/>
      <c r="D36" s="124"/>
    </row>
    <row r="37" spans="1:4" ht="19.5" customHeight="1">
      <c r="A37" s="117" t="s">
        <v>989</v>
      </c>
      <c r="B37" s="121">
        <v>2586</v>
      </c>
      <c r="C37" s="127"/>
      <c r="D37" s="124"/>
    </row>
    <row r="38" spans="1:4" ht="19.5" customHeight="1">
      <c r="A38" s="117" t="s">
        <v>990</v>
      </c>
      <c r="B38" s="121">
        <v>9014</v>
      </c>
      <c r="C38" s="127"/>
      <c r="D38" s="124"/>
    </row>
    <row r="39" spans="1:4" ht="19.5" customHeight="1">
      <c r="A39" s="117" t="s">
        <v>991</v>
      </c>
      <c r="B39" s="121">
        <v>7000</v>
      </c>
      <c r="C39" s="127"/>
      <c r="D39" s="124"/>
    </row>
    <row r="40" spans="1:4" ht="19.5" customHeight="1">
      <c r="A40" s="117" t="s">
        <v>992</v>
      </c>
      <c r="B40" s="121">
        <v>2200</v>
      </c>
      <c r="C40" s="127"/>
      <c r="D40" s="124"/>
    </row>
    <row r="41" spans="1:4" ht="19.5" customHeight="1">
      <c r="A41" s="117" t="s">
        <v>993</v>
      </c>
      <c r="B41" s="121">
        <v>723</v>
      </c>
      <c r="C41" s="127"/>
      <c r="D41" s="124"/>
    </row>
    <row r="42" spans="1:4" ht="19.5" customHeight="1">
      <c r="A42" s="117" t="s">
        <v>994</v>
      </c>
      <c r="B42" s="121">
        <v>3426</v>
      </c>
      <c r="C42" s="127"/>
      <c r="D42" s="124"/>
    </row>
    <row r="43" spans="1:4" ht="19.5" customHeight="1">
      <c r="A43" s="117" t="s">
        <v>995</v>
      </c>
      <c r="B43" s="121">
        <v>102</v>
      </c>
      <c r="C43" s="127"/>
      <c r="D43" s="124"/>
    </row>
    <row r="44" spans="3:4" ht="19.5" customHeight="1">
      <c r="C44" s="128"/>
      <c r="D44" s="128"/>
    </row>
    <row r="45" ht="19.5" customHeight="1"/>
    <row r="46" ht="19.5" customHeight="1"/>
    <row r="47" spans="1:2" ht="19.5" customHeight="1">
      <c r="A47" s="114"/>
      <c r="B47" s="114"/>
    </row>
    <row r="48" spans="1:2" ht="19.5" customHeight="1">
      <c r="A48" s="114"/>
      <c r="B48" s="114"/>
    </row>
    <row r="49" spans="1:2" ht="19.5" customHeight="1">
      <c r="A49" s="114"/>
      <c r="B49" s="114"/>
    </row>
    <row r="50" spans="1:2" ht="19.5" customHeight="1">
      <c r="A50" s="114"/>
      <c r="B50" s="114"/>
    </row>
    <row r="51" spans="1:2" ht="19.5" customHeight="1">
      <c r="A51" s="114"/>
      <c r="B51" s="114"/>
    </row>
    <row r="52" spans="1:2" ht="19.5" customHeight="1">
      <c r="A52" s="114"/>
      <c r="B52" s="114"/>
    </row>
    <row r="53" spans="1:2" ht="19.5" customHeight="1">
      <c r="A53" s="114"/>
      <c r="B53" s="114"/>
    </row>
    <row r="54" spans="1:2" ht="19.5" customHeight="1">
      <c r="A54" s="114"/>
      <c r="B54" s="114"/>
    </row>
    <row r="55" spans="1:2" ht="19.5" customHeight="1">
      <c r="A55" s="114"/>
      <c r="B55" s="114"/>
    </row>
    <row r="56" spans="1:2" ht="19.5" customHeight="1">
      <c r="A56" s="114"/>
      <c r="B56" s="114"/>
    </row>
    <row r="57" spans="1:2" ht="19.5" customHeight="1">
      <c r="A57" s="114"/>
      <c r="B57" s="114"/>
    </row>
    <row r="58" spans="1:2" ht="19.5" customHeight="1">
      <c r="A58" s="114"/>
      <c r="B58" s="114"/>
    </row>
    <row r="59" spans="1:2" ht="19.5" customHeight="1">
      <c r="A59" s="114"/>
      <c r="B59" s="114"/>
    </row>
    <row r="60" spans="1:2" ht="19.5" customHeight="1">
      <c r="A60" s="114"/>
      <c r="B60" s="114"/>
    </row>
    <row r="61" spans="1:2" ht="19.5" customHeight="1">
      <c r="A61" s="114"/>
      <c r="B61" s="114"/>
    </row>
    <row r="62" spans="1:2" ht="19.5" customHeight="1">
      <c r="A62" s="114"/>
      <c r="B62" s="114"/>
    </row>
    <row r="63" spans="1:2" ht="19.5" customHeight="1">
      <c r="A63" s="114"/>
      <c r="B63" s="114"/>
    </row>
    <row r="64" spans="1:2" ht="19.5" customHeight="1">
      <c r="A64" s="114"/>
      <c r="B64" s="114"/>
    </row>
    <row r="65" spans="1:2" ht="19.5" customHeight="1">
      <c r="A65" s="114"/>
      <c r="B65" s="114"/>
    </row>
    <row r="66" spans="1:2" ht="19.5" customHeight="1">
      <c r="A66" s="114"/>
      <c r="B66" s="114"/>
    </row>
    <row r="67" spans="1:2" ht="19.5" customHeight="1">
      <c r="A67" s="114"/>
      <c r="B67" s="114"/>
    </row>
    <row r="68" spans="1:2" ht="19.5" customHeight="1">
      <c r="A68" s="114"/>
      <c r="B68" s="114"/>
    </row>
    <row r="69" spans="1:2" ht="19.5" customHeight="1">
      <c r="A69" s="114"/>
      <c r="B69" s="114"/>
    </row>
    <row r="70" spans="1:2" ht="19.5" customHeight="1">
      <c r="A70" s="114"/>
      <c r="B70" s="114"/>
    </row>
    <row r="71" spans="1:2" ht="19.5" customHeight="1">
      <c r="A71" s="114"/>
      <c r="B71" s="114"/>
    </row>
    <row r="72" spans="1:2" ht="19.5" customHeight="1">
      <c r="A72" s="114"/>
      <c r="B72" s="114"/>
    </row>
    <row r="73" spans="1:2" ht="19.5" customHeight="1">
      <c r="A73" s="114"/>
      <c r="B73" s="114"/>
    </row>
    <row r="74" spans="1:2" ht="19.5" customHeight="1">
      <c r="A74" s="114"/>
      <c r="B74" s="114"/>
    </row>
    <row r="75" spans="1:2" ht="19.5" customHeight="1">
      <c r="A75" s="114"/>
      <c r="B75" s="114"/>
    </row>
    <row r="76" spans="1:2" ht="19.5" customHeight="1">
      <c r="A76" s="114"/>
      <c r="B76" s="114"/>
    </row>
    <row r="77" spans="1:2" ht="19.5" customHeight="1">
      <c r="A77" s="114"/>
      <c r="B77" s="114"/>
    </row>
    <row r="78" spans="1:2" ht="19.5" customHeight="1">
      <c r="A78" s="114"/>
      <c r="B78" s="114"/>
    </row>
    <row r="79" spans="1:2" ht="19.5" customHeight="1">
      <c r="A79" s="114"/>
      <c r="B79" s="114"/>
    </row>
    <row r="80" spans="1:2" ht="19.5" customHeight="1">
      <c r="A80" s="114"/>
      <c r="B80" s="114"/>
    </row>
    <row r="81" spans="1:2" ht="19.5" customHeight="1">
      <c r="A81" s="114"/>
      <c r="B81" s="114"/>
    </row>
    <row r="82" spans="1:2" ht="19.5" customHeight="1">
      <c r="A82" s="114"/>
      <c r="B82" s="114"/>
    </row>
    <row r="83" spans="1:2" ht="19.5" customHeight="1">
      <c r="A83" s="114"/>
      <c r="B83" s="114"/>
    </row>
    <row r="84" spans="1:2" ht="19.5" customHeight="1">
      <c r="A84" s="114"/>
      <c r="B84" s="114"/>
    </row>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sheetData>
  <sheetProtection/>
  <mergeCells count="3">
    <mergeCell ref="A1:D1"/>
    <mergeCell ref="A2:D2"/>
    <mergeCell ref="A3:B3"/>
  </mergeCells>
  <printOptions horizontalCentered="1"/>
  <pageMargins left="0.3937007874015748" right="0.3937007874015748" top="0.7874015748031497" bottom="0.7874015748031497" header="0" footer="0"/>
  <pageSetup firstPageNumber="40" useFirstPageNumber="1" horizontalDpi="600" verticalDpi="600" orientation="landscape" paperSize="9" scale="72"/>
  <headerFooter>
    <oddFooter>&amp;C&amp;P</oddFooter>
  </headerFooter>
  <rowBreaks count="1" manualBreakCount="1">
    <brk id="31" max="3" man="1"/>
  </rowBreaks>
</worksheet>
</file>

<file path=xl/worksheets/sheet25.xml><?xml version="1.0" encoding="utf-8"?>
<worksheet xmlns="http://schemas.openxmlformats.org/spreadsheetml/2006/main" xmlns:r="http://schemas.openxmlformats.org/officeDocument/2006/relationships">
  <sheetPr>
    <tabColor rgb="FF00FF00"/>
  </sheetPr>
  <dimension ref="A1:B29"/>
  <sheetViews>
    <sheetView zoomScale="115" zoomScaleNormal="115" zoomScalePageLayoutView="0" workbookViewId="0" topLeftCell="A1">
      <selection activeCell="E25" sqref="E25"/>
    </sheetView>
  </sheetViews>
  <sheetFormatPr defaultColWidth="9.140625" defaultRowHeight="15"/>
  <cols>
    <col min="1" max="1" width="61.00390625" style="67" customWidth="1"/>
    <col min="2" max="2" width="57.140625" style="105" customWidth="1"/>
    <col min="3" max="16384" width="9.00390625" style="67" customWidth="1"/>
  </cols>
  <sheetData>
    <row r="1" spans="1:2" ht="15.75">
      <c r="A1" s="4" t="s">
        <v>996</v>
      </c>
      <c r="B1" s="106"/>
    </row>
    <row r="2" spans="1:2" ht="25.5" customHeight="1">
      <c r="A2" s="380" t="s">
        <v>997</v>
      </c>
      <c r="B2" s="380"/>
    </row>
    <row r="3" spans="1:2" ht="15.75">
      <c r="A3" s="393" t="s">
        <v>674</v>
      </c>
      <c r="B3" s="393"/>
    </row>
    <row r="4" spans="1:2" ht="15.75">
      <c r="A4" s="97"/>
      <c r="B4" s="107" t="s">
        <v>43</v>
      </c>
    </row>
    <row r="5" spans="1:2" ht="15.75">
      <c r="A5" s="99" t="s">
        <v>105</v>
      </c>
      <c r="B5" s="108" t="s">
        <v>100</v>
      </c>
    </row>
    <row r="6" spans="1:2" s="104" customFormat="1" ht="15.75">
      <c r="A6" s="109" t="s">
        <v>998</v>
      </c>
      <c r="B6" s="110">
        <f>SUM(B7:B29)</f>
        <v>38561</v>
      </c>
    </row>
    <row r="7" spans="1:2" s="104" customFormat="1" ht="15.75">
      <c r="A7" s="111" t="s">
        <v>677</v>
      </c>
      <c r="B7" s="110">
        <v>1879</v>
      </c>
    </row>
    <row r="8" spans="1:2" s="104" customFormat="1" ht="15.75">
      <c r="A8" s="112" t="s">
        <v>678</v>
      </c>
      <c r="B8" s="110">
        <v>1222</v>
      </c>
    </row>
    <row r="9" spans="1:2" s="104" customFormat="1" ht="15.75">
      <c r="A9" s="112" t="s">
        <v>679</v>
      </c>
      <c r="B9" s="110">
        <v>795</v>
      </c>
    </row>
    <row r="10" spans="1:2" ht="15.75">
      <c r="A10" s="112" t="s">
        <v>680</v>
      </c>
      <c r="B10" s="110">
        <v>2816</v>
      </c>
    </row>
    <row r="11" spans="1:2" ht="15.75">
      <c r="A11" s="112" t="s">
        <v>681</v>
      </c>
      <c r="B11" s="110">
        <v>1952</v>
      </c>
    </row>
    <row r="12" spans="1:2" ht="15.75">
      <c r="A12" s="112" t="s">
        <v>682</v>
      </c>
      <c r="B12" s="110">
        <v>2302</v>
      </c>
    </row>
    <row r="13" spans="1:2" ht="15.75">
      <c r="A13" s="112" t="s">
        <v>683</v>
      </c>
      <c r="B13" s="110">
        <v>1430</v>
      </c>
    </row>
    <row r="14" spans="1:2" ht="15.75">
      <c r="A14" s="112" t="s">
        <v>684</v>
      </c>
      <c r="B14" s="110">
        <v>1420</v>
      </c>
    </row>
    <row r="15" spans="1:2" ht="15.75">
      <c r="A15" s="112" t="s">
        <v>685</v>
      </c>
      <c r="B15" s="110">
        <v>2883</v>
      </c>
    </row>
    <row r="16" spans="1:2" ht="15.75">
      <c r="A16" s="112" t="s">
        <v>686</v>
      </c>
      <c r="B16" s="110">
        <v>1275</v>
      </c>
    </row>
    <row r="17" spans="1:2" ht="15.75">
      <c r="A17" s="112" t="s">
        <v>687</v>
      </c>
      <c r="B17" s="110">
        <v>1563</v>
      </c>
    </row>
    <row r="18" spans="1:2" ht="15.75">
      <c r="A18" s="112" t="s">
        <v>688</v>
      </c>
      <c r="B18" s="110">
        <v>2415</v>
      </c>
    </row>
    <row r="19" spans="1:2" ht="15.75">
      <c r="A19" s="112" t="s">
        <v>689</v>
      </c>
      <c r="B19" s="110">
        <v>1455</v>
      </c>
    </row>
    <row r="20" spans="1:2" ht="15.75">
      <c r="A20" s="112" t="s">
        <v>690</v>
      </c>
      <c r="B20" s="110">
        <v>1605</v>
      </c>
    </row>
    <row r="21" spans="1:2" ht="15.75">
      <c r="A21" s="112" t="s">
        <v>691</v>
      </c>
      <c r="B21" s="110">
        <v>1315</v>
      </c>
    </row>
    <row r="22" spans="1:2" ht="15.75">
      <c r="A22" s="112" t="s">
        <v>692</v>
      </c>
      <c r="B22" s="110">
        <v>1628</v>
      </c>
    </row>
    <row r="23" spans="1:2" ht="15.75">
      <c r="A23" s="112" t="s">
        <v>693</v>
      </c>
      <c r="B23" s="110">
        <v>647</v>
      </c>
    </row>
    <row r="24" spans="1:2" ht="15.75">
      <c r="A24" s="112" t="s">
        <v>694</v>
      </c>
      <c r="B24" s="110">
        <v>1093</v>
      </c>
    </row>
    <row r="25" spans="1:2" ht="15.75">
      <c r="A25" s="112" t="s">
        <v>695</v>
      </c>
      <c r="B25" s="110">
        <v>2540</v>
      </c>
    </row>
    <row r="26" spans="1:2" ht="15.75">
      <c r="A26" s="112" t="s">
        <v>696</v>
      </c>
      <c r="B26" s="110">
        <v>1037</v>
      </c>
    </row>
    <row r="27" spans="1:2" ht="15.75">
      <c r="A27" s="112" t="s">
        <v>697</v>
      </c>
      <c r="B27" s="110">
        <v>1351</v>
      </c>
    </row>
    <row r="28" spans="1:2" ht="15.75">
      <c r="A28" s="112" t="s">
        <v>698</v>
      </c>
      <c r="B28" s="110">
        <v>2539</v>
      </c>
    </row>
    <row r="29" spans="1:2" ht="15.75">
      <c r="A29" s="112" t="s">
        <v>699</v>
      </c>
      <c r="B29" s="110">
        <v>1399</v>
      </c>
    </row>
  </sheetData>
  <sheetProtection/>
  <mergeCells count="2">
    <mergeCell ref="A2:B2"/>
    <mergeCell ref="A3:B3"/>
  </mergeCells>
  <printOptions horizontalCentered="1"/>
  <pageMargins left="0.39305555555555555" right="0.39305555555555555" top="0.7868055555555555" bottom="0.7868055555555555" header="0" footer="0"/>
  <pageSetup firstPageNumber="41" useFirstPageNumber="1" fitToHeight="0" fitToWidth="0" horizontalDpi="600" verticalDpi="600" orientation="landscape" paperSize="9" scale="95"/>
  <headerFooter>
    <oddFooter>&amp;C42</oddFooter>
  </headerFooter>
</worksheet>
</file>

<file path=xl/worksheets/sheet26.xml><?xml version="1.0" encoding="utf-8"?>
<worksheet xmlns="http://schemas.openxmlformats.org/spreadsheetml/2006/main" xmlns:r="http://schemas.openxmlformats.org/officeDocument/2006/relationships">
  <sheetPr>
    <tabColor rgb="FF00FF00"/>
  </sheetPr>
  <dimension ref="A1:B7"/>
  <sheetViews>
    <sheetView showZeros="0" zoomScale="115" zoomScaleNormal="115" zoomScalePageLayoutView="0" workbookViewId="0" topLeftCell="A1">
      <selection activeCell="B7" sqref="B7"/>
    </sheetView>
  </sheetViews>
  <sheetFormatPr defaultColWidth="10.00390625" defaultRowHeight="15"/>
  <cols>
    <col min="1" max="1" width="62.00390625" style="96" customWidth="1"/>
    <col min="2" max="2" width="53.8515625" style="96" customWidth="1"/>
    <col min="3" max="3" width="15.28125" style="96" customWidth="1"/>
    <col min="4" max="16384" width="10.00390625" style="96" customWidth="1"/>
  </cols>
  <sheetData>
    <row r="1" spans="1:2" ht="15.75">
      <c r="A1" s="390" t="s">
        <v>999</v>
      </c>
      <c r="B1" s="390"/>
    </row>
    <row r="2" spans="1:2" ht="24">
      <c r="A2" s="380" t="s">
        <v>997</v>
      </c>
      <c r="B2" s="380"/>
    </row>
    <row r="3" spans="1:2" ht="15.75">
      <c r="A3" s="393" t="s">
        <v>702</v>
      </c>
      <c r="B3" s="393"/>
    </row>
    <row r="4" spans="1:2" ht="20.25" customHeight="1">
      <c r="A4" s="97"/>
      <c r="B4" s="98" t="s">
        <v>43</v>
      </c>
    </row>
    <row r="5" spans="1:2" ht="24" customHeight="1">
      <c r="A5" s="99" t="s">
        <v>105</v>
      </c>
      <c r="B5" s="100" t="s">
        <v>883</v>
      </c>
    </row>
    <row r="6" spans="1:2" ht="24" customHeight="1">
      <c r="A6" s="101" t="s">
        <v>998</v>
      </c>
      <c r="B6" s="102">
        <v>38561</v>
      </c>
    </row>
    <row r="7" spans="1:2" s="95" customFormat="1" ht="19.5" customHeight="1">
      <c r="A7" s="101" t="s">
        <v>705</v>
      </c>
      <c r="B7" s="103">
        <v>38561</v>
      </c>
    </row>
    <row r="8" ht="19.5" customHeight="1"/>
    <row r="9" ht="19.5" customHeight="1"/>
    <row r="10" ht="19.5" customHeight="1"/>
    <row r="11" ht="19.5" customHeight="1"/>
    <row r="12" ht="19.5" customHeight="1"/>
    <row r="13" ht="19.5" customHeight="1"/>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51.75" customHeight="1"/>
    <row r="68" ht="21" customHeight="1"/>
    <row r="69" ht="21" customHeight="1"/>
    <row r="70" ht="21" customHeight="1"/>
    <row r="71" ht="21" customHeight="1"/>
    <row r="73" ht="19.5" customHeight="1"/>
    <row r="74" ht="19.5" customHeight="1"/>
    <row r="75" ht="51.75" customHeight="1"/>
    <row r="76" ht="21" customHeight="1"/>
    <row r="77" ht="21" customHeight="1"/>
    <row r="78" ht="21" customHeight="1"/>
    <row r="79" ht="21" customHeight="1"/>
  </sheetData>
  <sheetProtection/>
  <mergeCells count="3">
    <mergeCell ref="A1:B1"/>
    <mergeCell ref="A2:B2"/>
    <mergeCell ref="A3:B3"/>
  </mergeCells>
  <printOptions horizontalCentered="1"/>
  <pageMargins left="0.39305555555555555" right="0.39305555555555555" top="0.7868055555555555" bottom="0.7868055555555555" header="0" footer="0"/>
  <pageSetup firstPageNumber="42" useFirstPageNumber="1" horizontalDpi="600" verticalDpi="600" orientation="landscape" paperSize="9" scale="95"/>
  <headerFooter>
    <oddFooter>&amp;C43</oddFooter>
  </headerFooter>
</worksheet>
</file>

<file path=xl/worksheets/sheet27.xml><?xml version="1.0" encoding="utf-8"?>
<worksheet xmlns="http://schemas.openxmlformats.org/spreadsheetml/2006/main" xmlns:r="http://schemas.openxmlformats.org/officeDocument/2006/relationships">
  <sheetPr>
    <tabColor rgb="FF00FF00"/>
  </sheetPr>
  <dimension ref="A1:E14"/>
  <sheetViews>
    <sheetView showZeros="0" zoomScale="115" zoomScaleNormal="115" zoomScalePageLayoutView="0" workbookViewId="0" topLeftCell="A1">
      <selection activeCell="A1" sqref="A1:IV16384"/>
    </sheetView>
  </sheetViews>
  <sheetFormatPr defaultColWidth="9.140625" defaultRowHeight="19.5" customHeight="1"/>
  <cols>
    <col min="1" max="1" width="44.28125" style="67" customWidth="1"/>
    <col min="2" max="2" width="20.28125" style="68" customWidth="1"/>
    <col min="3" max="3" width="44.28125" style="69" customWidth="1"/>
    <col min="4" max="4" width="20.28125" style="70" customWidth="1"/>
    <col min="5" max="5" width="13.00390625" style="71" customWidth="1"/>
    <col min="6" max="16384" width="9.00390625" style="71" customWidth="1"/>
  </cols>
  <sheetData>
    <row r="1" spans="1:4" ht="19.5" customHeight="1">
      <c r="A1" s="390" t="s">
        <v>1000</v>
      </c>
      <c r="B1" s="390"/>
      <c r="C1" s="390"/>
      <c r="D1" s="390"/>
    </row>
    <row r="2" spans="1:4" ht="29.25" customHeight="1">
      <c r="A2" s="380" t="s">
        <v>1001</v>
      </c>
      <c r="B2" s="380"/>
      <c r="C2" s="380"/>
      <c r="D2" s="380"/>
    </row>
    <row r="3" spans="1:4" ht="19.5" customHeight="1">
      <c r="A3" s="398"/>
      <c r="B3" s="398"/>
      <c r="C3" s="398"/>
      <c r="D3" s="72" t="s">
        <v>43</v>
      </c>
    </row>
    <row r="4" spans="1:4" ht="24" customHeight="1">
      <c r="A4" s="73" t="s">
        <v>618</v>
      </c>
      <c r="B4" s="74" t="s">
        <v>100</v>
      </c>
      <c r="C4" s="73" t="s">
        <v>182</v>
      </c>
      <c r="D4" s="74" t="s">
        <v>100</v>
      </c>
    </row>
    <row r="5" spans="1:5" ht="24" customHeight="1">
      <c r="A5" s="92" t="s">
        <v>711</v>
      </c>
      <c r="B5" s="65">
        <f>B6+B12</f>
        <v>800326</v>
      </c>
      <c r="C5" s="92" t="s">
        <v>711</v>
      </c>
      <c r="D5" s="65">
        <f>D6+D12</f>
        <v>800326</v>
      </c>
      <c r="E5" s="68">
        <f>D5-B5</f>
        <v>0</v>
      </c>
    </row>
    <row r="6" spans="1:5" ht="24" customHeight="1">
      <c r="A6" s="64" t="s">
        <v>110</v>
      </c>
      <c r="B6" s="65">
        <f>SUM(B7:B11)</f>
        <v>740000</v>
      </c>
      <c r="C6" s="93" t="s">
        <v>111</v>
      </c>
      <c r="D6" s="65">
        <f>D7+D8+D9+D10+D11</f>
        <v>490834</v>
      </c>
      <c r="E6" s="68"/>
    </row>
    <row r="7" spans="1:4" ht="19.5" customHeight="1">
      <c r="A7" s="76" t="s">
        <v>712</v>
      </c>
      <c r="B7" s="59">
        <v>10000</v>
      </c>
      <c r="C7" s="76" t="s">
        <v>1002</v>
      </c>
      <c r="D7" s="59">
        <v>1515</v>
      </c>
    </row>
    <row r="8" spans="1:4" ht="19.5" customHeight="1">
      <c r="A8" s="76" t="s">
        <v>714</v>
      </c>
      <c r="B8" s="59">
        <v>300</v>
      </c>
      <c r="C8" s="76" t="s">
        <v>1003</v>
      </c>
      <c r="D8" s="59">
        <v>406678</v>
      </c>
    </row>
    <row r="9" spans="1:4" ht="19.5" customHeight="1">
      <c r="A9" s="76" t="s">
        <v>716</v>
      </c>
      <c r="B9" s="59">
        <v>699200</v>
      </c>
      <c r="C9" s="76" t="s">
        <v>1004</v>
      </c>
      <c r="D9" s="59">
        <v>4259</v>
      </c>
    </row>
    <row r="10" spans="1:4" ht="19.5" customHeight="1">
      <c r="A10" s="76" t="s">
        <v>1005</v>
      </c>
      <c r="B10" s="59">
        <v>30000</v>
      </c>
      <c r="C10" s="76" t="s">
        <v>1006</v>
      </c>
      <c r="D10" s="59">
        <f>1566+51816</f>
        <v>53382</v>
      </c>
    </row>
    <row r="11" spans="1:4" ht="19.5" customHeight="1">
      <c r="A11" s="76" t="s">
        <v>1007</v>
      </c>
      <c r="B11" s="59">
        <v>500</v>
      </c>
      <c r="C11" s="76" t="s">
        <v>1008</v>
      </c>
      <c r="D11" s="59">
        <v>25000</v>
      </c>
    </row>
    <row r="12" spans="1:4" ht="19.5" customHeight="1">
      <c r="A12" s="64" t="s">
        <v>156</v>
      </c>
      <c r="B12" s="65">
        <f>B13+B14</f>
        <v>60326</v>
      </c>
      <c r="C12" s="64" t="s">
        <v>161</v>
      </c>
      <c r="D12" s="65">
        <f>SUM(D13:D14)</f>
        <v>309492</v>
      </c>
    </row>
    <row r="13" spans="1:4" ht="19.5" customHeight="1">
      <c r="A13" s="76" t="s">
        <v>158</v>
      </c>
      <c r="B13" s="65">
        <v>5018</v>
      </c>
      <c r="C13" s="76" t="s">
        <v>1009</v>
      </c>
      <c r="D13" s="65">
        <v>29492</v>
      </c>
    </row>
    <row r="14" spans="1:4" ht="19.5" customHeight="1">
      <c r="A14" s="94" t="s">
        <v>1010</v>
      </c>
      <c r="B14" s="65">
        <v>55308</v>
      </c>
      <c r="C14" s="76" t="s">
        <v>1011</v>
      </c>
      <c r="D14" s="65">
        <v>280000</v>
      </c>
    </row>
  </sheetData>
  <sheetProtection/>
  <mergeCells count="4">
    <mergeCell ref="A1:B1"/>
    <mergeCell ref="C1:D1"/>
    <mergeCell ref="A2:D2"/>
    <mergeCell ref="A3:C3"/>
  </mergeCells>
  <printOptions horizontalCentered="1"/>
  <pageMargins left="0.39305555555555555" right="0.39305555555555555" top="0.7868055555555555" bottom="0.7868055555555555" header="0" footer="0"/>
  <pageSetup firstPageNumber="43" useFirstPageNumber="1" horizontalDpi="600" verticalDpi="600" orientation="landscape" paperSize="9" scale="95"/>
  <headerFooter>
    <oddFooter>&amp;C44</oddFooter>
  </headerFooter>
</worksheet>
</file>

<file path=xl/worksheets/sheet28.xml><?xml version="1.0" encoding="utf-8"?>
<worksheet xmlns="http://schemas.openxmlformats.org/spreadsheetml/2006/main" xmlns:r="http://schemas.openxmlformats.org/officeDocument/2006/relationships">
  <sheetPr>
    <tabColor rgb="FF00FF00"/>
  </sheetPr>
  <dimension ref="A1:D35"/>
  <sheetViews>
    <sheetView zoomScalePageLayoutView="0" workbookViewId="0" topLeftCell="A1">
      <selection activeCell="D41" sqref="D41"/>
    </sheetView>
  </sheetViews>
  <sheetFormatPr defaultColWidth="9.140625" defaultRowHeight="15"/>
  <cols>
    <col min="1" max="3" width="22.00390625" style="30" customWidth="1"/>
    <col min="4" max="4" width="66.28125" style="30" customWidth="1"/>
    <col min="5" max="5" width="28.8515625" style="30" customWidth="1"/>
    <col min="6" max="16384" width="9.00390625" style="30" customWidth="1"/>
  </cols>
  <sheetData>
    <row r="1" spans="1:4" ht="75.75" customHeight="1">
      <c r="A1" s="387" t="s">
        <v>1012</v>
      </c>
      <c r="B1" s="387"/>
      <c r="C1" s="387"/>
      <c r="D1" s="387"/>
    </row>
    <row r="2" spans="1:4" ht="8.25" customHeight="1">
      <c r="A2" s="396" t="s">
        <v>1013</v>
      </c>
      <c r="B2" s="397"/>
      <c r="C2" s="397"/>
      <c r="D2" s="397"/>
    </row>
    <row r="3" spans="1:4" ht="8.25" customHeight="1">
      <c r="A3" s="397"/>
      <c r="B3" s="397"/>
      <c r="C3" s="397"/>
      <c r="D3" s="397"/>
    </row>
    <row r="4" spans="1:4" ht="8.25" customHeight="1">
      <c r="A4" s="397"/>
      <c r="B4" s="397"/>
      <c r="C4" s="397"/>
      <c r="D4" s="397"/>
    </row>
    <row r="5" spans="1:4" ht="8.25" customHeight="1">
      <c r="A5" s="397"/>
      <c r="B5" s="397"/>
      <c r="C5" s="397"/>
      <c r="D5" s="397"/>
    </row>
    <row r="6" spans="1:4" ht="8.25" customHeight="1">
      <c r="A6" s="397"/>
      <c r="B6" s="397"/>
      <c r="C6" s="397"/>
      <c r="D6" s="397"/>
    </row>
    <row r="7" spans="1:4" ht="8.25" customHeight="1">
      <c r="A7" s="397"/>
      <c r="B7" s="397"/>
      <c r="C7" s="397"/>
      <c r="D7" s="397"/>
    </row>
    <row r="8" spans="1:4" ht="8.25" customHeight="1">
      <c r="A8" s="397"/>
      <c r="B8" s="397"/>
      <c r="C8" s="397"/>
      <c r="D8" s="397"/>
    </row>
    <row r="9" spans="1:4" ht="8.25" customHeight="1">
      <c r="A9" s="397"/>
      <c r="B9" s="397"/>
      <c r="C9" s="397"/>
      <c r="D9" s="397"/>
    </row>
    <row r="10" spans="1:4" ht="8.25" customHeight="1">
      <c r="A10" s="397"/>
      <c r="B10" s="397"/>
      <c r="C10" s="397"/>
      <c r="D10" s="397"/>
    </row>
    <row r="11" spans="1:4" ht="8.25" customHeight="1">
      <c r="A11" s="397"/>
      <c r="B11" s="397"/>
      <c r="C11" s="397"/>
      <c r="D11" s="397"/>
    </row>
    <row r="12" spans="1:4" ht="8.25" customHeight="1">
      <c r="A12" s="397"/>
      <c r="B12" s="397"/>
      <c r="C12" s="397"/>
      <c r="D12" s="397"/>
    </row>
    <row r="13" spans="1:4" ht="8.25" customHeight="1">
      <c r="A13" s="397"/>
      <c r="B13" s="397"/>
      <c r="C13" s="397"/>
      <c r="D13" s="397"/>
    </row>
    <row r="14" spans="1:4" ht="8.25" customHeight="1">
      <c r="A14" s="397"/>
      <c r="B14" s="397"/>
      <c r="C14" s="397"/>
      <c r="D14" s="397"/>
    </row>
    <row r="15" spans="1:4" ht="8.25" customHeight="1">
      <c r="A15" s="397"/>
      <c r="B15" s="397"/>
      <c r="C15" s="397"/>
      <c r="D15" s="397"/>
    </row>
    <row r="16" spans="1:4" ht="8.25" customHeight="1">
      <c r="A16" s="397"/>
      <c r="B16" s="397"/>
      <c r="C16" s="397"/>
      <c r="D16" s="397"/>
    </row>
    <row r="17" spans="1:4" ht="8.25" customHeight="1">
      <c r="A17" s="397"/>
      <c r="B17" s="397"/>
      <c r="C17" s="397"/>
      <c r="D17" s="397"/>
    </row>
    <row r="18" spans="1:4" ht="8.25" customHeight="1">
      <c r="A18" s="397"/>
      <c r="B18" s="397"/>
      <c r="C18" s="397"/>
      <c r="D18" s="397"/>
    </row>
    <row r="19" spans="1:4" ht="8.25" customHeight="1">
      <c r="A19" s="397"/>
      <c r="B19" s="397"/>
      <c r="C19" s="397"/>
      <c r="D19" s="397"/>
    </row>
    <row r="20" spans="1:4" ht="8.25" customHeight="1">
      <c r="A20" s="397"/>
      <c r="B20" s="397"/>
      <c r="C20" s="397"/>
      <c r="D20" s="397"/>
    </row>
    <row r="21" spans="1:4" ht="8.25" customHeight="1">
      <c r="A21" s="397"/>
      <c r="B21" s="397"/>
      <c r="C21" s="397"/>
      <c r="D21" s="397"/>
    </row>
    <row r="22" spans="1:4" ht="8.25" customHeight="1">
      <c r="A22" s="397"/>
      <c r="B22" s="397"/>
      <c r="C22" s="397"/>
      <c r="D22" s="397"/>
    </row>
    <row r="23" spans="1:4" ht="8.25" customHeight="1">
      <c r="A23" s="397"/>
      <c r="B23" s="397"/>
      <c r="C23" s="397"/>
      <c r="D23" s="397"/>
    </row>
    <row r="24" spans="1:4" ht="8.25" customHeight="1">
      <c r="A24" s="397"/>
      <c r="B24" s="397"/>
      <c r="C24" s="397"/>
      <c r="D24" s="397"/>
    </row>
    <row r="25" spans="1:4" ht="8.25" customHeight="1">
      <c r="A25" s="397"/>
      <c r="B25" s="397"/>
      <c r="C25" s="397"/>
      <c r="D25" s="397"/>
    </row>
    <row r="26" spans="1:4" ht="8.25" customHeight="1">
      <c r="A26" s="397"/>
      <c r="B26" s="397"/>
      <c r="C26" s="397"/>
      <c r="D26" s="397"/>
    </row>
    <row r="27" spans="1:4" ht="8.25" customHeight="1">
      <c r="A27" s="397"/>
      <c r="B27" s="397"/>
      <c r="C27" s="397"/>
      <c r="D27" s="397"/>
    </row>
    <row r="28" spans="1:4" ht="8.25" customHeight="1">
      <c r="A28" s="397"/>
      <c r="B28" s="397"/>
      <c r="C28" s="397"/>
      <c r="D28" s="397"/>
    </row>
    <row r="29" spans="1:4" ht="8.25" customHeight="1">
      <c r="A29" s="397"/>
      <c r="B29" s="397"/>
      <c r="C29" s="397"/>
      <c r="D29" s="397"/>
    </row>
    <row r="30" spans="1:4" ht="8.25" customHeight="1">
      <c r="A30" s="397"/>
      <c r="B30" s="397"/>
      <c r="C30" s="397"/>
      <c r="D30" s="397"/>
    </row>
    <row r="31" spans="1:4" ht="8.25" customHeight="1">
      <c r="A31" s="397"/>
      <c r="B31" s="397"/>
      <c r="C31" s="397"/>
      <c r="D31" s="397"/>
    </row>
    <row r="32" spans="1:4" ht="8.25" customHeight="1">
      <c r="A32" s="397"/>
      <c r="B32" s="397"/>
      <c r="C32" s="397"/>
      <c r="D32" s="397"/>
    </row>
    <row r="33" spans="1:4" ht="8.25" customHeight="1">
      <c r="A33" s="397"/>
      <c r="B33" s="397"/>
      <c r="C33" s="397"/>
      <c r="D33" s="397"/>
    </row>
    <row r="34" spans="1:4" ht="8.25" customHeight="1">
      <c r="A34" s="397"/>
      <c r="B34" s="397"/>
      <c r="C34" s="397"/>
      <c r="D34" s="397"/>
    </row>
    <row r="35" spans="1:4" ht="8.25" customHeight="1">
      <c r="A35" s="397"/>
      <c r="B35" s="397"/>
      <c r="C35" s="397"/>
      <c r="D35" s="397"/>
    </row>
  </sheetData>
  <sheetProtection/>
  <mergeCells count="2">
    <mergeCell ref="A1:D1"/>
    <mergeCell ref="A2:D35"/>
  </mergeCells>
  <printOptions horizontalCentered="1"/>
  <pageMargins left="0.39305555555555555" right="0.39305555555555555" top="0.7868055555555555" bottom="0.7868055555555555" header="0" footer="0"/>
  <pageSetup firstPageNumber="44" useFirstPageNumber="1" horizontalDpi="600" verticalDpi="600" orientation="landscape" paperSize="9" scale="95"/>
  <headerFooter>
    <oddFooter>&amp;C45</oddFooter>
  </headerFooter>
</worksheet>
</file>

<file path=xl/worksheets/sheet29.xml><?xml version="1.0" encoding="utf-8"?>
<worksheet xmlns="http://schemas.openxmlformats.org/spreadsheetml/2006/main" xmlns:r="http://schemas.openxmlformats.org/officeDocument/2006/relationships">
  <sheetPr>
    <tabColor rgb="FF00FF00"/>
  </sheetPr>
  <dimension ref="A1:L25"/>
  <sheetViews>
    <sheetView zoomScalePageLayoutView="0" workbookViewId="0" topLeftCell="A1">
      <selection activeCell="A1" sqref="A1:C16384"/>
    </sheetView>
  </sheetViews>
  <sheetFormatPr defaultColWidth="9.140625" defaultRowHeight="15"/>
  <cols>
    <col min="1" max="1" width="38.28125" style="77" customWidth="1"/>
    <col min="2" max="2" width="16.140625" style="30" customWidth="1"/>
    <col min="3" max="3" width="7.140625" style="30" hidden="1" customWidth="1"/>
    <col min="4" max="5" width="7.8515625" style="30" hidden="1" customWidth="1"/>
    <col min="6" max="6" width="38.28125" style="77" customWidth="1"/>
    <col min="7" max="7" width="16.140625" style="30" customWidth="1"/>
    <col min="8" max="10" width="8.00390625" style="30" hidden="1" customWidth="1"/>
    <col min="11" max="11" width="38.28125" style="77" customWidth="1"/>
    <col min="12" max="12" width="16.140625" style="30" customWidth="1"/>
    <col min="13" max="16384" width="9.00390625" style="30" customWidth="1"/>
  </cols>
  <sheetData>
    <row r="1" spans="1:5" ht="15.75">
      <c r="A1" s="390" t="s">
        <v>1014</v>
      </c>
      <c r="B1" s="390"/>
      <c r="C1" s="4"/>
      <c r="D1" s="4"/>
      <c r="E1" s="4"/>
    </row>
    <row r="2" spans="1:12" ht="24">
      <c r="A2" s="380" t="s">
        <v>1015</v>
      </c>
      <c r="B2" s="380"/>
      <c r="C2" s="380"/>
      <c r="D2" s="380"/>
      <c r="E2" s="380"/>
      <c r="F2" s="380"/>
      <c r="G2" s="380"/>
      <c r="H2" s="380"/>
      <c r="I2" s="380"/>
      <c r="J2" s="380"/>
      <c r="K2" s="380"/>
      <c r="L2" s="380"/>
    </row>
    <row r="3" spans="2:12" ht="15.75">
      <c r="B3" s="78"/>
      <c r="C3" s="79"/>
      <c r="D3" s="79"/>
      <c r="E3" s="79"/>
      <c r="L3" s="78" t="s">
        <v>43</v>
      </c>
    </row>
    <row r="4" spans="1:12" ht="25.5" customHeight="1">
      <c r="A4" s="80" t="s">
        <v>182</v>
      </c>
      <c r="B4" s="81" t="s">
        <v>100</v>
      </c>
      <c r="C4" s="81" t="s">
        <v>1016</v>
      </c>
      <c r="D4" s="81" t="s">
        <v>1017</v>
      </c>
      <c r="E4" s="81" t="s">
        <v>1018</v>
      </c>
      <c r="F4" s="80" t="s">
        <v>182</v>
      </c>
      <c r="G4" s="81" t="s">
        <v>100</v>
      </c>
      <c r="H4" s="81" t="s">
        <v>1017</v>
      </c>
      <c r="I4" s="81" t="s">
        <v>1018</v>
      </c>
      <c r="J4" s="81"/>
      <c r="K4" s="80" t="s">
        <v>182</v>
      </c>
      <c r="L4" s="81" t="s">
        <v>100</v>
      </c>
    </row>
    <row r="5" spans="1:12" ht="22.5" customHeight="1">
      <c r="A5" s="82" t="s">
        <v>111</v>
      </c>
      <c r="B5" s="83">
        <f>B6+B12+G8+G15+L5</f>
        <v>490834</v>
      </c>
      <c r="C5" s="83"/>
      <c r="D5" s="83"/>
      <c r="E5" s="83">
        <f>E8+E9+E20+I9+I10+I11+I14+I16+I17+I18+I19+I21+I22</f>
        <v>5018.6900000000005</v>
      </c>
      <c r="F5" s="84" t="s">
        <v>1019</v>
      </c>
      <c r="G5" s="85"/>
      <c r="H5" s="85"/>
      <c r="I5" s="85"/>
      <c r="J5" s="85"/>
      <c r="K5" s="84" t="s">
        <v>1008</v>
      </c>
      <c r="L5" s="85">
        <f>SUM(L6:L9)</f>
        <v>25000</v>
      </c>
    </row>
    <row r="6" spans="1:12" ht="22.5" customHeight="1">
      <c r="A6" s="82" t="s">
        <v>1002</v>
      </c>
      <c r="B6" s="83">
        <v>1515</v>
      </c>
      <c r="C6" s="83"/>
      <c r="D6" s="83"/>
      <c r="E6" s="83"/>
      <c r="F6" s="84" t="s">
        <v>1020</v>
      </c>
      <c r="G6" s="85"/>
      <c r="H6" s="85"/>
      <c r="I6" s="85"/>
      <c r="J6" s="85"/>
      <c r="K6" s="84" t="s">
        <v>772</v>
      </c>
      <c r="L6" s="85">
        <v>8000</v>
      </c>
    </row>
    <row r="7" spans="1:12" ht="22.5" customHeight="1">
      <c r="A7" s="82" t="s">
        <v>741</v>
      </c>
      <c r="B7" s="83"/>
      <c r="C7" s="83"/>
      <c r="D7" s="83"/>
      <c r="E7" s="83"/>
      <c r="F7" s="84" t="s">
        <v>1021</v>
      </c>
      <c r="G7" s="85"/>
      <c r="H7" s="85"/>
      <c r="I7" s="85"/>
      <c r="J7" s="85"/>
      <c r="K7" s="84" t="s">
        <v>774</v>
      </c>
      <c r="L7" s="85">
        <v>3200</v>
      </c>
    </row>
    <row r="8" spans="1:12" ht="22.5" customHeight="1">
      <c r="A8" s="82" t="s">
        <v>743</v>
      </c>
      <c r="B8" s="83">
        <v>1048</v>
      </c>
      <c r="C8" s="83"/>
      <c r="D8" s="83">
        <v>166</v>
      </c>
      <c r="E8" s="83">
        <v>882</v>
      </c>
      <c r="F8" s="84" t="s">
        <v>1004</v>
      </c>
      <c r="G8" s="85">
        <v>4259</v>
      </c>
      <c r="H8" s="85"/>
      <c r="I8" s="85"/>
      <c r="J8" s="85"/>
      <c r="K8" s="84" t="s">
        <v>738</v>
      </c>
      <c r="L8" s="85">
        <v>1200</v>
      </c>
    </row>
    <row r="9" spans="1:12" ht="22.5" customHeight="1">
      <c r="A9" s="82" t="s">
        <v>1022</v>
      </c>
      <c r="B9" s="83"/>
      <c r="C9" s="83"/>
      <c r="D9" s="83"/>
      <c r="E9" s="83">
        <f>10+155</f>
        <v>165</v>
      </c>
      <c r="F9" s="84" t="s">
        <v>773</v>
      </c>
      <c r="G9" s="85">
        <v>80</v>
      </c>
      <c r="H9" s="85"/>
      <c r="I9" s="85">
        <v>80</v>
      </c>
      <c r="J9" s="85"/>
      <c r="K9" s="84" t="s">
        <v>740</v>
      </c>
      <c r="L9" s="85">
        <v>12600</v>
      </c>
    </row>
    <row r="10" spans="1:12" ht="22.5" customHeight="1">
      <c r="A10" s="82" t="s">
        <v>1023</v>
      </c>
      <c r="B10" s="83"/>
      <c r="C10" s="83"/>
      <c r="D10" s="83"/>
      <c r="E10" s="83"/>
      <c r="F10" s="84" t="s">
        <v>1022</v>
      </c>
      <c r="G10" s="85">
        <v>1018</v>
      </c>
      <c r="H10" s="85">
        <v>617</v>
      </c>
      <c r="I10" s="85">
        <f>119+282</f>
        <v>401</v>
      </c>
      <c r="J10" s="85"/>
      <c r="K10" s="91"/>
      <c r="L10" s="90"/>
    </row>
    <row r="11" spans="1:12" ht="22.5" customHeight="1">
      <c r="A11" s="82" t="s">
        <v>1022</v>
      </c>
      <c r="B11" s="83">
        <v>467</v>
      </c>
      <c r="C11" s="83"/>
      <c r="D11" s="83">
        <v>467</v>
      </c>
      <c r="E11" s="83"/>
      <c r="F11" s="84" t="s">
        <v>737</v>
      </c>
      <c r="G11" s="85">
        <v>4</v>
      </c>
      <c r="H11" s="85"/>
      <c r="I11" s="85">
        <v>4</v>
      </c>
      <c r="J11" s="85"/>
      <c r="K11" s="84"/>
      <c r="L11" s="85"/>
    </row>
    <row r="12" spans="1:12" ht="22.5" customHeight="1">
      <c r="A12" s="82" t="s">
        <v>1003</v>
      </c>
      <c r="B12" s="83">
        <v>406678</v>
      </c>
      <c r="C12" s="83"/>
      <c r="D12" s="83"/>
      <c r="E12" s="83"/>
      <c r="F12" s="84" t="s">
        <v>739</v>
      </c>
      <c r="G12" s="85">
        <v>0</v>
      </c>
      <c r="H12" s="85"/>
      <c r="I12" s="85"/>
      <c r="J12" s="85"/>
      <c r="K12" s="84"/>
      <c r="L12" s="85"/>
    </row>
    <row r="13" spans="1:12" ht="22.5" customHeight="1">
      <c r="A13" s="82" t="s">
        <v>747</v>
      </c>
      <c r="B13" s="83"/>
      <c r="C13" s="83"/>
      <c r="D13" s="83"/>
      <c r="E13" s="83"/>
      <c r="F13" s="84" t="s">
        <v>742</v>
      </c>
      <c r="G13" s="85">
        <v>0</v>
      </c>
      <c r="H13" s="85"/>
      <c r="I13" s="85"/>
      <c r="J13" s="85"/>
      <c r="K13" s="84"/>
      <c r="L13" s="85"/>
    </row>
    <row r="14" spans="1:12" ht="22.5" customHeight="1">
      <c r="A14" s="82" t="s">
        <v>749</v>
      </c>
      <c r="B14" s="83">
        <v>30000</v>
      </c>
      <c r="C14" s="83">
        <v>30000</v>
      </c>
      <c r="D14" s="83"/>
      <c r="E14" s="83"/>
      <c r="F14" s="84" t="s">
        <v>744</v>
      </c>
      <c r="G14" s="85">
        <v>3157</v>
      </c>
      <c r="H14" s="85">
        <v>1657</v>
      </c>
      <c r="I14" s="85">
        <v>1500</v>
      </c>
      <c r="J14" s="85"/>
      <c r="K14" s="84"/>
      <c r="L14" s="85"/>
    </row>
    <row r="15" spans="1:12" ht="22.5" customHeight="1">
      <c r="A15" s="82" t="s">
        <v>751</v>
      </c>
      <c r="B15" s="83">
        <v>363672</v>
      </c>
      <c r="C15" s="83">
        <f>130000+234000</f>
        <v>364000</v>
      </c>
      <c r="D15" s="83"/>
      <c r="E15" s="83"/>
      <c r="F15" s="84" t="s">
        <v>1006</v>
      </c>
      <c r="G15" s="85">
        <f>SUM(G16:G24)</f>
        <v>53382</v>
      </c>
      <c r="H15" s="85"/>
      <c r="I15" s="85"/>
      <c r="J15" s="85"/>
      <c r="K15" s="84"/>
      <c r="L15" s="85"/>
    </row>
    <row r="16" spans="1:12" ht="22.5" customHeight="1">
      <c r="A16" s="82" t="s">
        <v>753</v>
      </c>
      <c r="B16" s="83"/>
      <c r="C16" s="83"/>
      <c r="D16" s="83"/>
      <c r="E16" s="83"/>
      <c r="F16" s="86" t="s">
        <v>1024</v>
      </c>
      <c r="G16" s="85">
        <v>686</v>
      </c>
      <c r="H16" s="85"/>
      <c r="I16" s="85">
        <f>577+109</f>
        <v>686</v>
      </c>
      <c r="J16" s="85"/>
      <c r="K16" s="84"/>
      <c r="L16" s="85"/>
    </row>
    <row r="17" spans="1:12" ht="22.5" customHeight="1">
      <c r="A17" s="82" t="s">
        <v>755</v>
      </c>
      <c r="B17" s="83"/>
      <c r="C17" s="83"/>
      <c r="D17" s="83"/>
      <c r="E17" s="83"/>
      <c r="F17" s="86" t="s">
        <v>1025</v>
      </c>
      <c r="G17" s="87">
        <v>229</v>
      </c>
      <c r="H17" s="85">
        <f>43+161</f>
        <v>204</v>
      </c>
      <c r="I17" s="87">
        <v>25</v>
      </c>
      <c r="J17" s="87"/>
      <c r="K17" s="84"/>
      <c r="L17" s="85"/>
    </row>
    <row r="18" spans="1:12" ht="22.5" customHeight="1">
      <c r="A18" s="82" t="s">
        <v>757</v>
      </c>
      <c r="B18" s="83"/>
      <c r="C18" s="83"/>
      <c r="D18" s="83"/>
      <c r="E18" s="83"/>
      <c r="F18" s="86" t="s">
        <v>1026</v>
      </c>
      <c r="G18" s="85">
        <v>355</v>
      </c>
      <c r="H18" s="85">
        <v>104</v>
      </c>
      <c r="I18" s="85">
        <f>200+51</f>
        <v>251</v>
      </c>
      <c r="J18" s="85"/>
      <c r="K18" s="84"/>
      <c r="L18" s="85"/>
    </row>
    <row r="19" spans="1:12" ht="22.5" customHeight="1">
      <c r="A19" s="82" t="s">
        <v>759</v>
      </c>
      <c r="B19" s="83"/>
      <c r="C19" s="83"/>
      <c r="D19" s="83"/>
      <c r="E19" s="83"/>
      <c r="F19" s="86" t="s">
        <v>1027</v>
      </c>
      <c r="G19" s="85">
        <v>112</v>
      </c>
      <c r="H19" s="85"/>
      <c r="I19" s="85">
        <v>112</v>
      </c>
      <c r="J19" s="85"/>
      <c r="K19" s="84"/>
      <c r="L19" s="85"/>
    </row>
    <row r="20" spans="1:12" ht="22.5" customHeight="1">
      <c r="A20" s="82" t="s">
        <v>761</v>
      </c>
      <c r="B20" s="83">
        <v>13006</v>
      </c>
      <c r="C20" s="83">
        <v>12000</v>
      </c>
      <c r="D20" s="83">
        <v>229</v>
      </c>
      <c r="E20" s="88">
        <f>109.94+667</f>
        <v>776.94</v>
      </c>
      <c r="F20" s="86" t="s">
        <v>1028</v>
      </c>
      <c r="G20" s="85">
        <v>0</v>
      </c>
      <c r="H20" s="85"/>
      <c r="I20" s="85"/>
      <c r="J20" s="85"/>
      <c r="K20" s="84"/>
      <c r="L20" s="85"/>
    </row>
    <row r="21" spans="1:12" ht="22.5" customHeight="1">
      <c r="A21" s="82" t="s">
        <v>1029</v>
      </c>
      <c r="B21" s="83"/>
      <c r="C21" s="83"/>
      <c r="D21" s="83"/>
      <c r="E21" s="83"/>
      <c r="F21" s="86" t="s">
        <v>1030</v>
      </c>
      <c r="G21" s="89">
        <v>105</v>
      </c>
      <c r="H21" s="90">
        <v>48</v>
      </c>
      <c r="I21" s="89">
        <f>1+55.75</f>
        <v>56.75</v>
      </c>
      <c r="J21" s="89"/>
      <c r="K21" s="84"/>
      <c r="L21" s="85"/>
    </row>
    <row r="22" spans="1:12" ht="22.5" customHeight="1">
      <c r="A22" s="82" t="s">
        <v>751</v>
      </c>
      <c r="B22" s="83"/>
      <c r="C22" s="83"/>
      <c r="D22" s="83"/>
      <c r="E22" s="83"/>
      <c r="F22" s="86" t="s">
        <v>1031</v>
      </c>
      <c r="G22" s="85">
        <v>79</v>
      </c>
      <c r="H22" s="85"/>
      <c r="I22" s="85">
        <v>79</v>
      </c>
      <c r="J22" s="85"/>
      <c r="K22" s="84"/>
      <c r="L22" s="85"/>
    </row>
    <row r="23" spans="1:12" ht="22.5" customHeight="1">
      <c r="A23" s="82" t="s">
        <v>763</v>
      </c>
      <c r="B23" s="83"/>
      <c r="C23" s="83"/>
      <c r="D23" s="83"/>
      <c r="E23" s="83"/>
      <c r="F23" s="86" t="s">
        <v>1032</v>
      </c>
      <c r="G23" s="85"/>
      <c r="H23" s="85"/>
      <c r="I23" s="85"/>
      <c r="J23" s="85"/>
      <c r="K23" s="84"/>
      <c r="L23" s="85"/>
    </row>
    <row r="24" spans="1:12" ht="22.5" customHeight="1">
      <c r="A24" s="82" t="s">
        <v>765</v>
      </c>
      <c r="B24" s="83"/>
      <c r="C24" s="83"/>
      <c r="D24" s="83"/>
      <c r="E24" s="83"/>
      <c r="F24" s="86" t="s">
        <v>1033</v>
      </c>
      <c r="G24" s="85">
        <v>51816</v>
      </c>
      <c r="H24" s="85">
        <v>51816</v>
      </c>
      <c r="I24" s="85"/>
      <c r="J24" s="85"/>
      <c r="K24" s="84"/>
      <c r="L24" s="85"/>
    </row>
    <row r="25" spans="1:12" ht="22.5" customHeight="1">
      <c r="A25" s="82" t="s">
        <v>767</v>
      </c>
      <c r="B25" s="83"/>
      <c r="C25" s="83"/>
      <c r="D25" s="83"/>
      <c r="E25" s="83"/>
      <c r="F25" s="84"/>
      <c r="G25" s="85"/>
      <c r="H25" s="85"/>
      <c r="I25" s="85"/>
      <c r="J25" s="85"/>
      <c r="K25" s="84"/>
      <c r="L25" s="85"/>
    </row>
  </sheetData>
  <sheetProtection/>
  <mergeCells count="2">
    <mergeCell ref="A1:B1"/>
    <mergeCell ref="A2:L2"/>
  </mergeCells>
  <printOptions horizontalCentered="1"/>
  <pageMargins left="0.39305555555555555" right="0.39305555555555555" top="0.7868055555555555" bottom="0.7868055555555555" header="0" footer="0"/>
  <pageSetup firstPageNumber="45" useFirstPageNumber="1" horizontalDpi="600" verticalDpi="600" orientation="landscape" paperSize="9" scale="85"/>
  <headerFooter>
    <oddFooter>&amp;C46</oddFooter>
  </headerFooter>
</worksheet>
</file>

<file path=xl/worksheets/sheet3.xml><?xml version="1.0" encoding="utf-8"?>
<worksheet xmlns="http://schemas.openxmlformats.org/spreadsheetml/2006/main" xmlns:r="http://schemas.openxmlformats.org/officeDocument/2006/relationships">
  <sheetPr>
    <tabColor rgb="FF00FF00"/>
  </sheetPr>
  <dimension ref="A1:J26"/>
  <sheetViews>
    <sheetView showZeros="0" zoomScalePageLayoutView="0" workbookViewId="0" topLeftCell="A1">
      <selection activeCell="A1" sqref="A1:IV16384"/>
    </sheetView>
  </sheetViews>
  <sheetFormatPr defaultColWidth="9.140625" defaultRowHeight="20.25" customHeight="1"/>
  <cols>
    <col min="1" max="1" width="52.7109375" style="327" customWidth="1"/>
    <col min="2" max="2" width="30.57421875" style="328" customWidth="1"/>
    <col min="3" max="3" width="30.57421875" style="349" customWidth="1"/>
    <col min="4" max="4" width="17.57421875" style="327" customWidth="1"/>
    <col min="5" max="5" width="13.421875" style="327" customWidth="1"/>
    <col min="6" max="6" width="13.421875" style="327" bestFit="1" customWidth="1"/>
    <col min="7" max="7" width="13.8515625" style="327" bestFit="1" customWidth="1"/>
    <col min="8" max="16384" width="9.00390625" style="327" customWidth="1"/>
  </cols>
  <sheetData>
    <row r="1" spans="1:3" s="295" customFormat="1" ht="19.5" customHeight="1">
      <c r="A1" s="231" t="s">
        <v>41</v>
      </c>
      <c r="B1" s="231"/>
      <c r="C1" s="231"/>
    </row>
    <row r="2" spans="1:3" s="325" customFormat="1" ht="29.25" customHeight="1">
      <c r="A2" s="378" t="s">
        <v>42</v>
      </c>
      <c r="B2" s="379"/>
      <c r="C2" s="379"/>
    </row>
    <row r="3" spans="1:3" s="325" customFormat="1" ht="19.5" customHeight="1">
      <c r="A3" s="327"/>
      <c r="B3" s="334"/>
      <c r="C3" s="350" t="s">
        <v>43</v>
      </c>
    </row>
    <row r="4" spans="1:3" s="325" customFormat="1" ht="19.5" customHeight="1">
      <c r="A4" s="336" t="s">
        <v>44</v>
      </c>
      <c r="B4" s="337" t="s">
        <v>45</v>
      </c>
      <c r="C4" s="351" t="s">
        <v>46</v>
      </c>
    </row>
    <row r="5" spans="1:6" s="325" customFormat="1" ht="19.5" customHeight="1">
      <c r="A5" s="339" t="s">
        <v>47</v>
      </c>
      <c r="B5" s="352">
        <f>B6+B20</f>
        <v>400140</v>
      </c>
      <c r="C5" s="353">
        <v>15.4</v>
      </c>
      <c r="F5" s="354"/>
    </row>
    <row r="6" spans="1:6" s="325" customFormat="1" ht="19.5" customHeight="1">
      <c r="A6" s="355" t="s">
        <v>48</v>
      </c>
      <c r="B6" s="356">
        <f>SUM(B7:B19)</f>
        <v>163234</v>
      </c>
      <c r="C6" s="357">
        <v>-11.6</v>
      </c>
      <c r="F6" s="354"/>
    </row>
    <row r="7" spans="1:6" s="325" customFormat="1" ht="19.5" customHeight="1">
      <c r="A7" s="171" t="s">
        <v>49</v>
      </c>
      <c r="B7" s="168">
        <v>45325</v>
      </c>
      <c r="C7" s="167">
        <v>11.8</v>
      </c>
      <c r="F7" s="354"/>
    </row>
    <row r="8" spans="1:6" s="325" customFormat="1" ht="19.5" customHeight="1">
      <c r="A8" s="171" t="s">
        <v>50</v>
      </c>
      <c r="B8" s="168">
        <v>16875</v>
      </c>
      <c r="C8" s="167">
        <v>1.5</v>
      </c>
      <c r="F8" s="354"/>
    </row>
    <row r="9" spans="1:6" s="325" customFormat="1" ht="19.5" customHeight="1">
      <c r="A9" s="171" t="s">
        <v>51</v>
      </c>
      <c r="B9" s="168">
        <v>3934</v>
      </c>
      <c r="C9" s="167">
        <v>49.8</v>
      </c>
      <c r="F9" s="354"/>
    </row>
    <row r="10" spans="1:6" s="325" customFormat="1" ht="19.5" customHeight="1">
      <c r="A10" s="171" t="s">
        <v>52</v>
      </c>
      <c r="B10" s="168">
        <v>2602</v>
      </c>
      <c r="C10" s="167">
        <v>-20.2</v>
      </c>
      <c r="F10" s="354"/>
    </row>
    <row r="11" spans="1:6" s="325" customFormat="1" ht="19.5" customHeight="1">
      <c r="A11" s="171" t="s">
        <v>53</v>
      </c>
      <c r="B11" s="168">
        <v>10160</v>
      </c>
      <c r="C11" s="167">
        <v>2.7</v>
      </c>
      <c r="F11" s="354"/>
    </row>
    <row r="12" spans="1:6" s="325" customFormat="1" ht="19.5" customHeight="1">
      <c r="A12" s="171" t="s">
        <v>54</v>
      </c>
      <c r="B12" s="168">
        <v>9937</v>
      </c>
      <c r="C12" s="167">
        <v>35.7</v>
      </c>
      <c r="F12" s="354"/>
    </row>
    <row r="13" spans="1:6" s="325" customFormat="1" ht="19.5" customHeight="1">
      <c r="A13" s="171" t="s">
        <v>55</v>
      </c>
      <c r="B13" s="168">
        <v>4037</v>
      </c>
      <c r="C13" s="167">
        <v>45.7</v>
      </c>
      <c r="F13" s="354"/>
    </row>
    <row r="14" spans="1:6" s="325" customFormat="1" ht="19.5" customHeight="1">
      <c r="A14" s="171" t="s">
        <v>56</v>
      </c>
      <c r="B14" s="168">
        <v>21665</v>
      </c>
      <c r="C14" s="167">
        <v>12.7</v>
      </c>
      <c r="F14" s="354"/>
    </row>
    <row r="15" spans="1:6" s="325" customFormat="1" ht="19.5" customHeight="1">
      <c r="A15" s="171" t="s">
        <v>57</v>
      </c>
      <c r="B15" s="168">
        <v>7931</v>
      </c>
      <c r="C15" s="167">
        <v>-75.6</v>
      </c>
      <c r="F15" s="354"/>
    </row>
    <row r="16" spans="1:6" s="325" customFormat="1" ht="19.5" customHeight="1">
      <c r="A16" s="171" t="s">
        <v>58</v>
      </c>
      <c r="B16" s="168">
        <v>4543</v>
      </c>
      <c r="C16" s="167">
        <v>-48.9</v>
      </c>
      <c r="F16" s="354"/>
    </row>
    <row r="17" spans="1:6" s="325" customFormat="1" ht="19.5" customHeight="1">
      <c r="A17" s="171" t="s">
        <v>59</v>
      </c>
      <c r="B17" s="168">
        <v>35969</v>
      </c>
      <c r="C17" s="167">
        <v>-11.8</v>
      </c>
      <c r="F17" s="354"/>
    </row>
    <row r="18" spans="1:6" s="325" customFormat="1" ht="19.5" customHeight="1">
      <c r="A18" s="171" t="s">
        <v>60</v>
      </c>
      <c r="B18" s="168">
        <v>218</v>
      </c>
      <c r="C18" s="167">
        <v>91.2</v>
      </c>
      <c r="F18" s="354"/>
    </row>
    <row r="19" spans="1:6" s="325" customFormat="1" ht="19.5" customHeight="1">
      <c r="A19" s="125" t="s">
        <v>61</v>
      </c>
      <c r="B19" s="173">
        <v>38</v>
      </c>
      <c r="C19" s="242">
        <v>-47.2</v>
      </c>
      <c r="F19" s="354"/>
    </row>
    <row r="20" spans="1:6" s="325" customFormat="1" ht="19.5" customHeight="1">
      <c r="A20" s="355" t="s">
        <v>62</v>
      </c>
      <c r="B20" s="168">
        <v>236906</v>
      </c>
      <c r="C20" s="167">
        <v>46.2</v>
      </c>
      <c r="F20" s="354"/>
    </row>
    <row r="21" spans="1:7" s="325" customFormat="1" ht="19.5" customHeight="1">
      <c r="A21" s="339" t="s">
        <v>63</v>
      </c>
      <c r="B21" s="352">
        <v>742019</v>
      </c>
      <c r="C21" s="353">
        <v>17.1</v>
      </c>
      <c r="F21" s="354"/>
      <c r="G21" s="358"/>
    </row>
    <row r="22" spans="1:7" s="325" customFormat="1" ht="19.5" customHeight="1">
      <c r="A22" s="342" t="s">
        <v>64</v>
      </c>
      <c r="B22" s="356">
        <v>696397</v>
      </c>
      <c r="C22" s="359">
        <v>14.6</v>
      </c>
      <c r="F22" s="354"/>
      <c r="G22" s="358"/>
    </row>
    <row r="23" spans="1:6" s="325" customFormat="1" ht="19.5" customHeight="1">
      <c r="A23" s="339" t="s">
        <v>65</v>
      </c>
      <c r="B23" s="352">
        <v>928</v>
      </c>
      <c r="C23" s="353">
        <v>272.7</v>
      </c>
      <c r="F23" s="354"/>
    </row>
    <row r="24" spans="1:3" s="325" customFormat="1" ht="19.5" customHeight="1">
      <c r="A24" s="339" t="s">
        <v>66</v>
      </c>
      <c r="B24" s="346"/>
      <c r="C24" s="347"/>
    </row>
    <row r="25" spans="4:10" ht="20.25" customHeight="1">
      <c r="D25" s="325"/>
      <c r="E25" s="325"/>
      <c r="F25" s="325"/>
      <c r="G25" s="358"/>
      <c r="H25" s="325"/>
      <c r="I25" s="325"/>
      <c r="J25" s="325"/>
    </row>
    <row r="26" spans="4:7" ht="20.25" customHeight="1">
      <c r="D26" s="325"/>
      <c r="E26" s="325"/>
      <c r="F26" s="325"/>
      <c r="G26" s="358"/>
    </row>
  </sheetData>
  <sheetProtection/>
  <mergeCells count="1">
    <mergeCell ref="A2:C2"/>
  </mergeCells>
  <printOptions horizontalCentered="1"/>
  <pageMargins left="0.3937007874015748" right="0.3937007874015748" top="0.7874015748031497" bottom="0.7874015748031497" header="0" footer="0"/>
  <pageSetup firstPageNumber="1" useFirstPageNumber="1" horizontalDpi="600" verticalDpi="600" orientation="landscape" paperSize="9" scale="95"/>
  <headerFooter>
    <oddFooter>&amp;C&amp;P</oddFooter>
  </headerFooter>
</worksheet>
</file>

<file path=xl/worksheets/sheet30.xml><?xml version="1.0" encoding="utf-8"?>
<worksheet xmlns="http://schemas.openxmlformats.org/spreadsheetml/2006/main" xmlns:r="http://schemas.openxmlformats.org/officeDocument/2006/relationships">
  <sheetPr>
    <tabColor rgb="FF00FF00"/>
  </sheetPr>
  <dimension ref="A1:E10"/>
  <sheetViews>
    <sheetView showZeros="0" zoomScale="115" zoomScaleNormal="115" zoomScalePageLayoutView="0" workbookViewId="0" topLeftCell="A1">
      <selection activeCell="A1" sqref="A1:IV16384"/>
    </sheetView>
  </sheetViews>
  <sheetFormatPr defaultColWidth="9.140625" defaultRowHeight="19.5" customHeight="1"/>
  <cols>
    <col min="1" max="1" width="43.421875" style="67" customWidth="1"/>
    <col min="2" max="2" width="24.28125" style="68" customWidth="1"/>
    <col min="3" max="3" width="43.421875" style="69" customWidth="1"/>
    <col min="4" max="4" width="24.28125" style="70" customWidth="1"/>
    <col min="5" max="5" width="13.00390625" style="71" customWidth="1"/>
    <col min="6" max="16384" width="9.00390625" style="71" customWidth="1"/>
  </cols>
  <sheetData>
    <row r="1" spans="1:4" ht="19.5" customHeight="1">
      <c r="A1" s="390" t="s">
        <v>1034</v>
      </c>
      <c r="B1" s="390"/>
      <c r="C1" s="390"/>
      <c r="D1" s="390"/>
    </row>
    <row r="2" spans="1:4" ht="29.25" customHeight="1">
      <c r="A2" s="380" t="s">
        <v>1035</v>
      </c>
      <c r="B2" s="380"/>
      <c r="C2" s="380"/>
      <c r="D2" s="380"/>
    </row>
    <row r="3" spans="1:4" ht="19.5" customHeight="1">
      <c r="A3" s="398"/>
      <c r="B3" s="398"/>
      <c r="C3" s="398"/>
      <c r="D3" s="72" t="s">
        <v>43</v>
      </c>
    </row>
    <row r="4" spans="1:4" ht="24" customHeight="1">
      <c r="A4" s="73" t="s">
        <v>777</v>
      </c>
      <c r="B4" s="74" t="s">
        <v>100</v>
      </c>
      <c r="C4" s="73" t="s">
        <v>182</v>
      </c>
      <c r="D4" s="74" t="s">
        <v>100</v>
      </c>
    </row>
    <row r="5" spans="1:5" ht="33.75" customHeight="1">
      <c r="A5" s="62" t="s">
        <v>619</v>
      </c>
      <c r="B5" s="75">
        <f>SUM(B6:B9)</f>
        <v>5019</v>
      </c>
      <c r="C5" s="62" t="s">
        <v>622</v>
      </c>
      <c r="D5" s="65">
        <v>0</v>
      </c>
      <c r="E5" s="68"/>
    </row>
    <row r="6" spans="1:5" ht="33.75" customHeight="1">
      <c r="A6" s="62" t="s">
        <v>1036</v>
      </c>
      <c r="B6" s="59">
        <v>1181</v>
      </c>
      <c r="C6" s="76"/>
      <c r="D6" s="59"/>
      <c r="E6" s="70"/>
    </row>
    <row r="7" spans="1:4" ht="33.75" customHeight="1">
      <c r="A7" s="62" t="s">
        <v>1037</v>
      </c>
      <c r="B7" s="59">
        <v>777</v>
      </c>
      <c r="C7" s="76"/>
      <c r="D7" s="59"/>
    </row>
    <row r="8" spans="1:4" ht="33.75" customHeight="1">
      <c r="A8" s="62" t="s">
        <v>1038</v>
      </c>
      <c r="B8" s="59">
        <v>1985</v>
      </c>
      <c r="C8" s="76"/>
      <c r="D8" s="59"/>
    </row>
    <row r="9" spans="1:4" ht="33.75" customHeight="1">
      <c r="A9" s="62" t="s">
        <v>154</v>
      </c>
      <c r="B9" s="59">
        <v>1076</v>
      </c>
      <c r="C9" s="76"/>
      <c r="D9" s="59"/>
    </row>
    <row r="10" spans="1:4" ht="33.75" customHeight="1">
      <c r="A10" s="62"/>
      <c r="B10" s="59"/>
      <c r="C10" s="76"/>
      <c r="D10" s="59"/>
    </row>
  </sheetData>
  <sheetProtection/>
  <mergeCells count="4">
    <mergeCell ref="A1:B1"/>
    <mergeCell ref="C1:D1"/>
    <mergeCell ref="A2:D2"/>
    <mergeCell ref="A3:C3"/>
  </mergeCells>
  <printOptions horizontalCentered="1"/>
  <pageMargins left="0.39305555555555555" right="0.39305555555555555" top="0.7868055555555555" bottom="0.7868055555555555" header="0" footer="0"/>
  <pageSetup firstPageNumber="46" useFirstPageNumber="1" horizontalDpi="600" verticalDpi="600" orientation="landscape" paperSize="9" scale="95"/>
  <headerFooter>
    <oddFooter>&amp;C47</oddFooter>
  </headerFooter>
</worksheet>
</file>

<file path=xl/worksheets/sheet31.xml><?xml version="1.0" encoding="utf-8"?>
<worksheet xmlns="http://schemas.openxmlformats.org/spreadsheetml/2006/main" xmlns:r="http://schemas.openxmlformats.org/officeDocument/2006/relationships">
  <sheetPr>
    <tabColor rgb="FF00FF00"/>
  </sheetPr>
  <dimension ref="A1:E9"/>
  <sheetViews>
    <sheetView showZeros="0" zoomScale="115" zoomScaleNormal="115" zoomScalePageLayoutView="0" workbookViewId="0" topLeftCell="A1">
      <selection activeCell="A1" sqref="A1:IV16384"/>
    </sheetView>
  </sheetViews>
  <sheetFormatPr defaultColWidth="17.421875" defaultRowHeight="15"/>
  <cols>
    <col min="1" max="1" width="37.140625" style="45" customWidth="1"/>
    <col min="2" max="2" width="19.421875" style="49" customWidth="1"/>
    <col min="3" max="3" width="37.140625" style="50" customWidth="1"/>
    <col min="4" max="4" width="19.421875" style="51" customWidth="1"/>
    <col min="5" max="5" width="9.00390625" style="45" customWidth="1"/>
    <col min="6" max="6" width="11.28125" style="45" customWidth="1"/>
    <col min="7" max="32" width="9.00390625" style="45" customWidth="1"/>
    <col min="33" max="224" width="17.421875" style="45" customWidth="1"/>
    <col min="225" max="250" width="9.00390625" style="45" customWidth="1"/>
    <col min="251" max="251" width="29.57421875" style="45" customWidth="1"/>
    <col min="252" max="252" width="12.7109375" style="45" customWidth="1"/>
    <col min="253" max="253" width="29.7109375" style="45" customWidth="1"/>
    <col min="254" max="254" width="17.00390625" style="45" customWidth="1"/>
    <col min="255" max="255" width="37.00390625" style="45" customWidth="1"/>
    <col min="256" max="16384" width="17.421875" style="45" customWidth="1"/>
  </cols>
  <sheetData>
    <row r="1" spans="1:2" ht="15.75">
      <c r="A1" s="390" t="s">
        <v>1039</v>
      </c>
      <c r="B1" s="390"/>
    </row>
    <row r="2" spans="1:4" ht="30" customHeight="1">
      <c r="A2" s="380" t="s">
        <v>1040</v>
      </c>
      <c r="B2" s="380"/>
      <c r="C2" s="380"/>
      <c r="D2" s="380"/>
    </row>
    <row r="3" spans="1:4" s="48" customFormat="1" ht="21.75" customHeight="1">
      <c r="A3" s="52"/>
      <c r="B3" s="53"/>
      <c r="C3" s="54"/>
      <c r="D3" s="55" t="s">
        <v>43</v>
      </c>
    </row>
    <row r="4" spans="1:4" s="48" customFormat="1" ht="24" customHeight="1">
      <c r="A4" s="56" t="s">
        <v>618</v>
      </c>
      <c r="B4" s="56" t="s">
        <v>100</v>
      </c>
      <c r="C4" s="56" t="s">
        <v>182</v>
      </c>
      <c r="D4" s="57" t="s">
        <v>100</v>
      </c>
    </row>
    <row r="5" spans="1:4" s="48" customFormat="1" ht="24" customHeight="1">
      <c r="A5" s="58" t="s">
        <v>711</v>
      </c>
      <c r="B5" s="59">
        <v>1000</v>
      </c>
      <c r="C5" s="58" t="s">
        <v>711</v>
      </c>
      <c r="D5" s="59">
        <v>1000</v>
      </c>
    </row>
    <row r="6" spans="1:4" s="48" customFormat="1" ht="24" customHeight="1">
      <c r="A6" s="60" t="s">
        <v>110</v>
      </c>
      <c r="B6" s="59">
        <v>1000</v>
      </c>
      <c r="C6" s="61" t="s">
        <v>111</v>
      </c>
      <c r="D6" s="59"/>
    </row>
    <row r="7" spans="1:4" s="48" customFormat="1" ht="19.5" customHeight="1">
      <c r="A7" s="62" t="s">
        <v>1041</v>
      </c>
      <c r="B7" s="59">
        <v>1000</v>
      </c>
      <c r="C7" s="63"/>
      <c r="D7" s="59"/>
    </row>
    <row r="8" spans="1:5" s="48" customFormat="1" ht="19.5" customHeight="1">
      <c r="A8" s="64" t="s">
        <v>156</v>
      </c>
      <c r="B8" s="65">
        <v>0</v>
      </c>
      <c r="C8" s="64" t="s">
        <v>161</v>
      </c>
      <c r="D8" s="59">
        <v>1000</v>
      </c>
      <c r="E8" s="66"/>
    </row>
    <row r="9" spans="1:4" s="48" customFormat="1" ht="19.5" customHeight="1">
      <c r="A9" s="62"/>
      <c r="B9" s="59"/>
      <c r="C9" s="62" t="s">
        <v>793</v>
      </c>
      <c r="D9" s="59">
        <v>1000</v>
      </c>
    </row>
    <row r="10" ht="21.75" customHeight="1"/>
    <row r="11" ht="21.75" customHeight="1"/>
  </sheetData>
  <sheetProtection/>
  <mergeCells count="2">
    <mergeCell ref="A1:B1"/>
    <mergeCell ref="A2:D2"/>
  </mergeCells>
  <printOptions horizontalCentered="1"/>
  <pageMargins left="0.39305555555555555" right="0.39305555555555555" top="0.7868055555555555" bottom="0.7868055555555555" header="0" footer="0"/>
  <pageSetup firstPageNumber="47" useFirstPageNumber="1" horizontalDpi="600" verticalDpi="600" orientation="landscape" paperSize="9" scale="95"/>
  <headerFooter>
    <oddFooter>&amp;C48</oddFooter>
  </headerFooter>
</worksheet>
</file>

<file path=xl/worksheets/sheet32.xml><?xml version="1.0" encoding="utf-8"?>
<worksheet xmlns="http://schemas.openxmlformats.org/spreadsheetml/2006/main" xmlns:r="http://schemas.openxmlformats.org/officeDocument/2006/relationships">
  <sheetPr>
    <tabColor rgb="FF00FF00"/>
  </sheetPr>
  <dimension ref="A1:D35"/>
  <sheetViews>
    <sheetView zoomScalePageLayoutView="0" workbookViewId="0" topLeftCell="A1">
      <selection activeCell="E68" sqref="E68"/>
    </sheetView>
  </sheetViews>
  <sheetFormatPr defaultColWidth="9.140625" defaultRowHeight="15"/>
  <cols>
    <col min="1" max="3" width="22.140625" style="30" customWidth="1"/>
    <col min="4" max="4" width="67.00390625" style="30" customWidth="1"/>
    <col min="5" max="5" width="28.8515625" style="30" customWidth="1"/>
    <col min="6" max="16384" width="9.00390625" style="30" customWidth="1"/>
  </cols>
  <sheetData>
    <row r="1" spans="1:4" ht="89.25" customHeight="1">
      <c r="A1" s="387" t="s">
        <v>1042</v>
      </c>
      <c r="B1" s="387"/>
      <c r="C1" s="387"/>
      <c r="D1" s="387"/>
    </row>
    <row r="2" spans="1:4" ht="6" customHeight="1">
      <c r="A2" s="396" t="s">
        <v>1043</v>
      </c>
      <c r="B2" s="397"/>
      <c r="C2" s="397"/>
      <c r="D2" s="397"/>
    </row>
    <row r="3" spans="1:4" ht="6" customHeight="1">
      <c r="A3" s="397"/>
      <c r="B3" s="397"/>
      <c r="C3" s="397"/>
      <c r="D3" s="397"/>
    </row>
    <row r="4" spans="1:4" ht="6" customHeight="1">
      <c r="A4" s="397"/>
      <c r="B4" s="397"/>
      <c r="C4" s="397"/>
      <c r="D4" s="397"/>
    </row>
    <row r="5" spans="1:4" ht="6" customHeight="1">
      <c r="A5" s="397"/>
      <c r="B5" s="397"/>
      <c r="C5" s="397"/>
      <c r="D5" s="397"/>
    </row>
    <row r="6" spans="1:4" ht="6" customHeight="1">
      <c r="A6" s="397"/>
      <c r="B6" s="397"/>
      <c r="C6" s="397"/>
      <c r="D6" s="397"/>
    </row>
    <row r="7" spans="1:4" ht="6" customHeight="1">
      <c r="A7" s="397"/>
      <c r="B7" s="397"/>
      <c r="C7" s="397"/>
      <c r="D7" s="397"/>
    </row>
    <row r="8" spans="1:4" ht="6" customHeight="1">
      <c r="A8" s="397"/>
      <c r="B8" s="397"/>
      <c r="C8" s="397"/>
      <c r="D8" s="397"/>
    </row>
    <row r="9" spans="1:4" ht="6" customHeight="1">
      <c r="A9" s="397"/>
      <c r="B9" s="397"/>
      <c r="C9" s="397"/>
      <c r="D9" s="397"/>
    </row>
    <row r="10" spans="1:4" ht="6" customHeight="1">
      <c r="A10" s="397"/>
      <c r="B10" s="397"/>
      <c r="C10" s="397"/>
      <c r="D10" s="397"/>
    </row>
    <row r="11" spans="1:4" ht="6" customHeight="1">
      <c r="A11" s="397"/>
      <c r="B11" s="397"/>
      <c r="C11" s="397"/>
      <c r="D11" s="397"/>
    </row>
    <row r="12" spans="1:4" ht="1.5" customHeight="1">
      <c r="A12" s="397"/>
      <c r="B12" s="397"/>
      <c r="C12" s="397"/>
      <c r="D12" s="397"/>
    </row>
    <row r="13" spans="1:4" ht="14.25" customHeight="1" hidden="1">
      <c r="A13" s="397"/>
      <c r="B13" s="397"/>
      <c r="C13" s="397"/>
      <c r="D13" s="397"/>
    </row>
    <row r="14" spans="1:4" ht="14.25" customHeight="1" hidden="1">
      <c r="A14" s="397"/>
      <c r="B14" s="397"/>
      <c r="C14" s="397"/>
      <c r="D14" s="397"/>
    </row>
    <row r="15" spans="1:4" ht="14.25" customHeight="1" hidden="1">
      <c r="A15" s="397"/>
      <c r="B15" s="397"/>
      <c r="C15" s="397"/>
      <c r="D15" s="397"/>
    </row>
    <row r="16" spans="1:4" ht="14.25" customHeight="1" hidden="1">
      <c r="A16" s="397"/>
      <c r="B16" s="397"/>
      <c r="C16" s="397"/>
      <c r="D16" s="397"/>
    </row>
    <row r="17" spans="1:4" ht="14.25" customHeight="1" hidden="1">
      <c r="A17" s="397"/>
      <c r="B17" s="397"/>
      <c r="C17" s="397"/>
      <c r="D17" s="397"/>
    </row>
    <row r="18" spans="1:4" ht="14.25" customHeight="1" hidden="1">
      <c r="A18" s="397"/>
      <c r="B18" s="397"/>
      <c r="C18" s="397"/>
      <c r="D18" s="397"/>
    </row>
    <row r="19" spans="1:4" ht="14.25" customHeight="1" hidden="1">
      <c r="A19" s="397"/>
      <c r="B19" s="397"/>
      <c r="C19" s="397"/>
      <c r="D19" s="397"/>
    </row>
    <row r="20" spans="1:4" ht="14.25" customHeight="1" hidden="1">
      <c r="A20" s="397"/>
      <c r="B20" s="397"/>
      <c r="C20" s="397"/>
      <c r="D20" s="397"/>
    </row>
    <row r="21" spans="1:4" ht="14.25" customHeight="1" hidden="1">
      <c r="A21" s="397"/>
      <c r="B21" s="397"/>
      <c r="C21" s="397"/>
      <c r="D21" s="397"/>
    </row>
    <row r="22" spans="1:4" ht="14.25" customHeight="1" hidden="1">
      <c r="A22" s="397"/>
      <c r="B22" s="397"/>
      <c r="C22" s="397"/>
      <c r="D22" s="397"/>
    </row>
    <row r="23" spans="1:4" ht="14.25" customHeight="1" hidden="1">
      <c r="A23" s="397"/>
      <c r="B23" s="397"/>
      <c r="C23" s="397"/>
      <c r="D23" s="397"/>
    </row>
    <row r="24" spans="1:4" ht="14.25" customHeight="1" hidden="1">
      <c r="A24" s="397"/>
      <c r="B24" s="397"/>
      <c r="C24" s="397"/>
      <c r="D24" s="397"/>
    </row>
    <row r="25" spans="1:4" ht="14.25" customHeight="1" hidden="1">
      <c r="A25" s="397"/>
      <c r="B25" s="397"/>
      <c r="C25" s="397"/>
      <c r="D25" s="397"/>
    </row>
    <row r="26" spans="1:4" ht="14.25" customHeight="1" hidden="1">
      <c r="A26" s="397"/>
      <c r="B26" s="397"/>
      <c r="C26" s="397"/>
      <c r="D26" s="397"/>
    </row>
    <row r="27" spans="1:4" ht="29.25" customHeight="1" hidden="1">
      <c r="A27" s="397"/>
      <c r="B27" s="397"/>
      <c r="C27" s="397"/>
      <c r="D27" s="397"/>
    </row>
    <row r="28" spans="1:4" ht="14.25" customHeight="1" hidden="1">
      <c r="A28" s="397"/>
      <c r="B28" s="397"/>
      <c r="C28" s="397"/>
      <c r="D28" s="397"/>
    </row>
    <row r="29" spans="1:4" ht="14.25" customHeight="1" hidden="1">
      <c r="A29" s="397"/>
      <c r="B29" s="397"/>
      <c r="C29" s="397"/>
      <c r="D29" s="397"/>
    </row>
    <row r="30" spans="1:4" ht="14.25" customHeight="1" hidden="1">
      <c r="A30" s="397"/>
      <c r="B30" s="397"/>
      <c r="C30" s="397"/>
      <c r="D30" s="397"/>
    </row>
    <row r="31" spans="1:4" ht="14.25" customHeight="1" hidden="1">
      <c r="A31" s="397"/>
      <c r="B31" s="397"/>
      <c r="C31" s="397"/>
      <c r="D31" s="397"/>
    </row>
    <row r="32" spans="1:4" ht="14.25" customHeight="1" hidden="1">
      <c r="A32" s="397"/>
      <c r="B32" s="397"/>
      <c r="C32" s="397"/>
      <c r="D32" s="397"/>
    </row>
    <row r="33" spans="1:4" ht="14.25" customHeight="1" hidden="1">
      <c r="A33" s="397"/>
      <c r="B33" s="397"/>
      <c r="C33" s="397"/>
      <c r="D33" s="397"/>
    </row>
    <row r="34" spans="1:4" ht="14.25" customHeight="1" hidden="1">
      <c r="A34" s="397"/>
      <c r="B34" s="397"/>
      <c r="C34" s="397"/>
      <c r="D34" s="397"/>
    </row>
    <row r="35" spans="1:4" ht="14.25" customHeight="1" hidden="1">
      <c r="A35" s="397"/>
      <c r="B35" s="397"/>
      <c r="C35" s="397"/>
      <c r="D35" s="397"/>
    </row>
  </sheetData>
  <sheetProtection/>
  <mergeCells count="2">
    <mergeCell ref="A1:D1"/>
    <mergeCell ref="A2:D35"/>
  </mergeCells>
  <printOptions horizontalCentered="1"/>
  <pageMargins left="0.39305555555555555" right="0.39305555555555555" top="0.7868055555555555" bottom="0.7868055555555555" header="0" footer="0"/>
  <pageSetup firstPageNumber="48" useFirstPageNumber="1" horizontalDpi="600" verticalDpi="600" orientation="landscape" paperSize="9" scale="95"/>
  <headerFooter>
    <oddFooter>&amp;C49</oddFooter>
  </headerFooter>
</worksheet>
</file>

<file path=xl/worksheets/sheet33.xml><?xml version="1.0" encoding="utf-8"?>
<worksheet xmlns="http://schemas.openxmlformats.org/spreadsheetml/2006/main" xmlns:r="http://schemas.openxmlformats.org/officeDocument/2006/relationships">
  <sheetPr>
    <tabColor rgb="FF00FF00"/>
  </sheetPr>
  <dimension ref="A1:B37"/>
  <sheetViews>
    <sheetView zoomScalePageLayoutView="0" workbookViewId="0" topLeftCell="A1">
      <selection activeCell="A1" sqref="A1:IV16384"/>
    </sheetView>
  </sheetViews>
  <sheetFormatPr defaultColWidth="9.140625" defaultRowHeight="15"/>
  <cols>
    <col min="1" max="1" width="78.8515625" style="31" customWidth="1"/>
    <col min="2" max="2" width="61.57421875" style="31" customWidth="1"/>
    <col min="3" max="16384" width="9.00390625" style="31" customWidth="1"/>
  </cols>
  <sheetData>
    <row r="1" spans="1:2" s="45" customFormat="1" ht="15.75">
      <c r="A1" s="390" t="s">
        <v>1044</v>
      </c>
      <c r="B1" s="390"/>
    </row>
    <row r="2" spans="1:2" ht="24">
      <c r="A2" s="420" t="s">
        <v>1045</v>
      </c>
      <c r="B2" s="421"/>
    </row>
    <row r="3" ht="15.75">
      <c r="B3" s="34" t="s">
        <v>43</v>
      </c>
    </row>
    <row r="4" spans="1:2" ht="15.75">
      <c r="A4" s="46" t="s">
        <v>4</v>
      </c>
      <c r="B4" s="46" t="s">
        <v>100</v>
      </c>
    </row>
    <row r="5" spans="1:2" ht="15.75">
      <c r="A5" s="36" t="s">
        <v>1046</v>
      </c>
      <c r="B5" s="37"/>
    </row>
    <row r="6" spans="1:2" ht="15.75">
      <c r="A6" s="47" t="s">
        <v>1047</v>
      </c>
      <c r="B6" s="37"/>
    </row>
    <row r="7" spans="1:2" ht="15.75">
      <c r="A7" s="47" t="s">
        <v>1048</v>
      </c>
      <c r="B7" s="37"/>
    </row>
    <row r="8" spans="1:2" ht="15.75">
      <c r="A8" s="47" t="s">
        <v>1049</v>
      </c>
      <c r="B8" s="37"/>
    </row>
    <row r="9" spans="1:2" ht="15.75">
      <c r="A9" s="47" t="s">
        <v>1050</v>
      </c>
      <c r="B9" s="37"/>
    </row>
    <row r="10" spans="1:2" ht="15.75">
      <c r="A10" s="47" t="s">
        <v>1047</v>
      </c>
      <c r="B10" s="37"/>
    </row>
    <row r="11" spans="1:2" ht="15.75">
      <c r="A11" s="47" t="s">
        <v>1048</v>
      </c>
      <c r="B11" s="37"/>
    </row>
    <row r="12" spans="1:2" ht="15.75">
      <c r="A12" s="47" t="s">
        <v>1049</v>
      </c>
      <c r="B12" s="37"/>
    </row>
    <row r="13" spans="1:2" ht="15.75">
      <c r="A13" s="36" t="s">
        <v>1051</v>
      </c>
      <c r="B13" s="37"/>
    </row>
    <row r="14" spans="1:2" ht="15.75">
      <c r="A14" s="47" t="s">
        <v>1047</v>
      </c>
      <c r="B14" s="37"/>
    </row>
    <row r="15" spans="1:2" ht="15.75">
      <c r="A15" s="47" t="s">
        <v>1048</v>
      </c>
      <c r="B15" s="37"/>
    </row>
    <row r="16" spans="1:2" ht="15.75">
      <c r="A16" s="47" t="s">
        <v>1049</v>
      </c>
      <c r="B16" s="37"/>
    </row>
    <row r="17" spans="1:2" ht="15.75">
      <c r="A17" s="36" t="s">
        <v>1052</v>
      </c>
      <c r="B17" s="37"/>
    </row>
    <row r="18" spans="1:2" ht="15.75">
      <c r="A18" s="47" t="s">
        <v>1047</v>
      </c>
      <c r="B18" s="37"/>
    </row>
    <row r="19" spans="1:2" ht="15.75">
      <c r="A19" s="47" t="s">
        <v>1048</v>
      </c>
      <c r="B19" s="37"/>
    </row>
    <row r="20" spans="1:2" ht="15.75">
      <c r="A20" s="47" t="s">
        <v>1049</v>
      </c>
      <c r="B20" s="37"/>
    </row>
    <row r="21" spans="1:2" ht="15.75">
      <c r="A21" s="36" t="s">
        <v>1053</v>
      </c>
      <c r="B21" s="37"/>
    </row>
    <row r="22" spans="1:2" ht="15.75">
      <c r="A22" s="47" t="s">
        <v>1047</v>
      </c>
      <c r="B22" s="37"/>
    </row>
    <row r="23" spans="1:2" ht="15.75">
      <c r="A23" s="47" t="s">
        <v>1048</v>
      </c>
      <c r="B23" s="37"/>
    </row>
    <row r="24" spans="1:2" ht="15.75">
      <c r="A24" s="47" t="s">
        <v>1049</v>
      </c>
      <c r="B24" s="37"/>
    </row>
    <row r="25" spans="1:2" ht="15.75">
      <c r="A25" s="36" t="s">
        <v>1054</v>
      </c>
      <c r="B25" s="37"/>
    </row>
    <row r="26" spans="1:2" ht="15.75">
      <c r="A26" s="47" t="s">
        <v>1047</v>
      </c>
      <c r="B26" s="37"/>
    </row>
    <row r="27" spans="1:2" ht="15.75">
      <c r="A27" s="47" t="s">
        <v>1048</v>
      </c>
      <c r="B27" s="37"/>
    </row>
    <row r="28" spans="1:2" ht="15.75">
      <c r="A28" s="47" t="s">
        <v>1049</v>
      </c>
      <c r="B28" s="37"/>
    </row>
    <row r="29" spans="1:2" ht="15.75">
      <c r="A29" s="36" t="s">
        <v>1055</v>
      </c>
      <c r="B29" s="37"/>
    </row>
    <row r="30" spans="1:2" ht="15.75">
      <c r="A30" s="47" t="s">
        <v>1047</v>
      </c>
      <c r="B30" s="37"/>
    </row>
    <row r="31" spans="1:2" ht="15.75">
      <c r="A31" s="47" t="s">
        <v>1048</v>
      </c>
      <c r="B31" s="37"/>
    </row>
    <row r="32" spans="1:2" ht="15.75">
      <c r="A32" s="47" t="s">
        <v>1049</v>
      </c>
      <c r="B32" s="37"/>
    </row>
    <row r="33" spans="1:2" ht="15.75">
      <c r="A33" s="35" t="s">
        <v>1056</v>
      </c>
      <c r="B33" s="37"/>
    </row>
    <row r="34" spans="1:2" ht="15.75">
      <c r="A34" s="47" t="s">
        <v>1047</v>
      </c>
      <c r="B34" s="37"/>
    </row>
    <row r="35" spans="1:2" ht="15.75">
      <c r="A35" s="47" t="s">
        <v>1048</v>
      </c>
      <c r="B35" s="37"/>
    </row>
    <row r="36" spans="1:2" ht="15.75">
      <c r="A36" s="47" t="s">
        <v>1049</v>
      </c>
      <c r="B36" s="37"/>
    </row>
    <row r="37" ht="26.25" customHeight="1">
      <c r="A37" s="31" t="s">
        <v>814</v>
      </c>
    </row>
  </sheetData>
  <sheetProtection/>
  <mergeCells count="2">
    <mergeCell ref="A1:B1"/>
    <mergeCell ref="A2:B2"/>
  </mergeCells>
  <printOptions horizontalCentered="1"/>
  <pageMargins left="0.39305555555555555" right="0.39305555555555555" top="0.7868055555555555" bottom="0.7868055555555555" header="0" footer="0"/>
  <pageSetup firstPageNumber="49" useFirstPageNumber="1" horizontalDpi="600" verticalDpi="600" orientation="landscape" paperSize="9" scale="75"/>
  <headerFooter>
    <oddFooter>&amp;C50</oddFooter>
  </headerFooter>
</worksheet>
</file>

<file path=xl/worksheets/sheet34.xml><?xml version="1.0" encoding="utf-8"?>
<worksheet xmlns="http://schemas.openxmlformats.org/spreadsheetml/2006/main" xmlns:r="http://schemas.openxmlformats.org/officeDocument/2006/relationships">
  <sheetPr>
    <tabColor rgb="FF00FF00"/>
  </sheetPr>
  <dimension ref="A1:B22"/>
  <sheetViews>
    <sheetView zoomScalePageLayoutView="0" workbookViewId="0" topLeftCell="A1">
      <selection activeCell="A1" sqref="A1:IV1"/>
    </sheetView>
  </sheetViews>
  <sheetFormatPr defaultColWidth="9.140625" defaultRowHeight="15"/>
  <cols>
    <col min="1" max="1" width="75.140625" style="38" customWidth="1"/>
    <col min="2" max="2" width="50.28125" style="38" customWidth="1"/>
    <col min="3" max="16384" width="9.00390625" style="38" customWidth="1"/>
  </cols>
  <sheetData>
    <row r="1" spans="1:2" s="31" customFormat="1" ht="27" customHeight="1">
      <c r="A1" s="390" t="s">
        <v>1057</v>
      </c>
      <c r="B1" s="390"/>
    </row>
    <row r="2" spans="1:2" ht="24">
      <c r="A2" s="422" t="s">
        <v>1058</v>
      </c>
      <c r="B2" s="423"/>
    </row>
    <row r="3" spans="1:2" ht="20.25" customHeight="1">
      <c r="A3" s="39"/>
      <c r="B3" s="40" t="s">
        <v>43</v>
      </c>
    </row>
    <row r="4" spans="1:2" ht="20.25" customHeight="1">
      <c r="A4" s="41" t="s">
        <v>4</v>
      </c>
      <c r="B4" s="41" t="s">
        <v>100</v>
      </c>
    </row>
    <row r="5" spans="1:2" ht="20.25" customHeight="1">
      <c r="A5" s="42" t="s">
        <v>1059</v>
      </c>
      <c r="B5" s="43"/>
    </row>
    <row r="6" spans="1:2" ht="20.25" customHeight="1">
      <c r="A6" s="42" t="s">
        <v>1060</v>
      </c>
      <c r="B6" s="43"/>
    </row>
    <row r="7" spans="1:2" ht="20.25" customHeight="1">
      <c r="A7" s="42" t="s">
        <v>1061</v>
      </c>
      <c r="B7" s="43"/>
    </row>
    <row r="8" spans="1:2" ht="20.25" customHeight="1">
      <c r="A8" s="42" t="s">
        <v>1060</v>
      </c>
      <c r="B8" s="43"/>
    </row>
    <row r="9" spans="1:2" ht="20.25" customHeight="1">
      <c r="A9" s="42" t="s">
        <v>1062</v>
      </c>
      <c r="B9" s="43"/>
    </row>
    <row r="10" spans="1:2" ht="20.25" customHeight="1">
      <c r="A10" s="42" t="s">
        <v>1060</v>
      </c>
      <c r="B10" s="43"/>
    </row>
    <row r="11" spans="1:2" ht="20.25" customHeight="1">
      <c r="A11" s="42" t="s">
        <v>1063</v>
      </c>
      <c r="B11" s="43"/>
    </row>
    <row r="12" spans="1:2" ht="20.25" customHeight="1">
      <c r="A12" s="42" t="s">
        <v>1064</v>
      </c>
      <c r="B12" s="43"/>
    </row>
    <row r="13" spans="1:2" ht="20.25" customHeight="1">
      <c r="A13" s="42" t="s">
        <v>1065</v>
      </c>
      <c r="B13" s="43"/>
    </row>
    <row r="14" spans="1:2" ht="20.25" customHeight="1">
      <c r="A14" s="42" t="s">
        <v>1064</v>
      </c>
      <c r="B14" s="43"/>
    </row>
    <row r="15" spans="1:2" ht="20.25" customHeight="1">
      <c r="A15" s="42" t="s">
        <v>1066</v>
      </c>
      <c r="B15" s="43"/>
    </row>
    <row r="16" spans="1:2" ht="20.25" customHeight="1">
      <c r="A16" s="42" t="s">
        <v>1067</v>
      </c>
      <c r="B16" s="43"/>
    </row>
    <row r="17" spans="1:2" ht="20.25" customHeight="1">
      <c r="A17" s="42" t="s">
        <v>1068</v>
      </c>
      <c r="B17" s="43"/>
    </row>
    <row r="18" spans="1:2" ht="20.25" customHeight="1">
      <c r="A18" s="42" t="s">
        <v>1069</v>
      </c>
      <c r="B18" s="43"/>
    </row>
    <row r="19" spans="1:2" ht="20.25" customHeight="1">
      <c r="A19" s="42"/>
      <c r="B19" s="43"/>
    </row>
    <row r="20" spans="1:2" ht="20.25" customHeight="1">
      <c r="A20" s="44" t="s">
        <v>1070</v>
      </c>
      <c r="B20" s="43"/>
    </row>
    <row r="21" spans="1:2" ht="20.25" customHeight="1">
      <c r="A21" s="44" t="s">
        <v>1071</v>
      </c>
      <c r="B21" s="43"/>
    </row>
    <row r="22" ht="29.25" customHeight="1">
      <c r="A22" s="38" t="s">
        <v>814</v>
      </c>
    </row>
  </sheetData>
  <sheetProtection/>
  <mergeCells count="2">
    <mergeCell ref="A1:B1"/>
    <mergeCell ref="A2:B2"/>
  </mergeCells>
  <printOptions horizontalCentered="1"/>
  <pageMargins left="0.39305555555555555" right="0.39305555555555555" top="0.7868055555555555" bottom="0.7868055555555555" header="0" footer="0"/>
  <pageSetup firstPageNumber="50" useFirstPageNumber="1" horizontalDpi="600" verticalDpi="600" orientation="landscape" paperSize="9" scale="95"/>
  <headerFooter>
    <oddFooter>&amp;C51</oddFooter>
  </headerFooter>
</worksheet>
</file>

<file path=xl/worksheets/sheet35.xml><?xml version="1.0" encoding="utf-8"?>
<worksheet xmlns="http://schemas.openxmlformats.org/spreadsheetml/2006/main" xmlns:r="http://schemas.openxmlformats.org/officeDocument/2006/relationships">
  <sheetPr>
    <tabColor rgb="FF00FF00"/>
  </sheetPr>
  <dimension ref="A1:B22"/>
  <sheetViews>
    <sheetView zoomScalePageLayoutView="0" workbookViewId="0" topLeftCell="A1">
      <selection activeCell="A1" sqref="A1:IV16384"/>
    </sheetView>
  </sheetViews>
  <sheetFormatPr defaultColWidth="9.140625" defaultRowHeight="15"/>
  <cols>
    <col min="1" max="1" width="71.8515625" style="32" customWidth="1"/>
    <col min="2" max="2" width="49.8515625" style="32" customWidth="1"/>
    <col min="3" max="16384" width="9.00390625" style="32" customWidth="1"/>
  </cols>
  <sheetData>
    <row r="1" spans="1:2" ht="21" customHeight="1">
      <c r="A1" s="390" t="s">
        <v>1072</v>
      </c>
      <c r="B1" s="390"/>
    </row>
    <row r="2" spans="1:2" ht="28.5" customHeight="1">
      <c r="A2" s="420" t="s">
        <v>1073</v>
      </c>
      <c r="B2" s="421"/>
    </row>
    <row r="3" spans="1:2" ht="23.25" customHeight="1">
      <c r="A3" s="33"/>
      <c r="B3" s="34" t="s">
        <v>43</v>
      </c>
    </row>
    <row r="4" spans="1:2" s="31" customFormat="1" ht="20.25" customHeight="1">
      <c r="A4" s="35" t="s">
        <v>4</v>
      </c>
      <c r="B4" s="35" t="s">
        <v>100</v>
      </c>
    </row>
    <row r="5" spans="1:2" s="31" customFormat="1" ht="20.25" customHeight="1">
      <c r="A5" s="36" t="s">
        <v>1074</v>
      </c>
      <c r="B5" s="37"/>
    </row>
    <row r="6" spans="1:2" s="31" customFormat="1" ht="20.25" customHeight="1">
      <c r="A6" s="36" t="s">
        <v>1075</v>
      </c>
      <c r="B6" s="37"/>
    </row>
    <row r="7" spans="1:2" s="31" customFormat="1" ht="20.25" customHeight="1">
      <c r="A7" s="36" t="s">
        <v>1076</v>
      </c>
      <c r="B7" s="37"/>
    </row>
    <row r="8" spans="1:2" s="31" customFormat="1" ht="20.25" customHeight="1">
      <c r="A8" s="36" t="s">
        <v>1077</v>
      </c>
      <c r="B8" s="37"/>
    </row>
    <row r="9" spans="1:2" s="31" customFormat="1" ht="20.25" customHeight="1">
      <c r="A9" s="36" t="s">
        <v>1078</v>
      </c>
      <c r="B9" s="37"/>
    </row>
    <row r="10" spans="1:2" s="31" customFormat="1" ht="20.25" customHeight="1">
      <c r="A10" s="36" t="s">
        <v>1079</v>
      </c>
      <c r="B10" s="37"/>
    </row>
    <row r="11" spans="1:2" s="31" customFormat="1" ht="20.25" customHeight="1">
      <c r="A11" s="36" t="s">
        <v>1080</v>
      </c>
      <c r="B11" s="37"/>
    </row>
    <row r="12" spans="1:2" s="31" customFormat="1" ht="20.25" customHeight="1">
      <c r="A12" s="36" t="s">
        <v>1081</v>
      </c>
      <c r="B12" s="37"/>
    </row>
    <row r="13" spans="1:2" s="31" customFormat="1" ht="20.25" customHeight="1">
      <c r="A13" s="36" t="s">
        <v>1082</v>
      </c>
      <c r="B13" s="37"/>
    </row>
    <row r="14" spans="1:2" s="31" customFormat="1" ht="20.25" customHeight="1">
      <c r="A14" s="36" t="s">
        <v>1083</v>
      </c>
      <c r="B14" s="37"/>
    </row>
    <row r="15" spans="1:2" s="31" customFormat="1" ht="20.25" customHeight="1">
      <c r="A15" s="36" t="s">
        <v>1084</v>
      </c>
      <c r="B15" s="37"/>
    </row>
    <row r="16" spans="1:2" s="31" customFormat="1" ht="20.25" customHeight="1">
      <c r="A16" s="36" t="s">
        <v>1085</v>
      </c>
      <c r="B16" s="37"/>
    </row>
    <row r="17" spans="1:2" s="31" customFormat="1" ht="20.25" customHeight="1">
      <c r="A17" s="36" t="s">
        <v>1086</v>
      </c>
      <c r="B17" s="37"/>
    </row>
    <row r="18" spans="1:2" s="31" customFormat="1" ht="20.25" customHeight="1">
      <c r="A18" s="36" t="s">
        <v>1087</v>
      </c>
      <c r="B18" s="37"/>
    </row>
    <row r="19" spans="1:2" s="31" customFormat="1" ht="20.25" customHeight="1">
      <c r="A19" s="36"/>
      <c r="B19" s="37"/>
    </row>
    <row r="20" spans="1:2" s="31" customFormat="1" ht="20.25" customHeight="1">
      <c r="A20" s="35" t="s">
        <v>1088</v>
      </c>
      <c r="B20" s="37"/>
    </row>
    <row r="21" spans="1:2" s="31" customFormat="1" ht="20.25" customHeight="1">
      <c r="A21" s="35" t="s">
        <v>1089</v>
      </c>
      <c r="B21" s="37"/>
    </row>
    <row r="22" ht="20.25" customHeight="1">
      <c r="A22" s="31" t="s">
        <v>814</v>
      </c>
    </row>
  </sheetData>
  <sheetProtection/>
  <mergeCells count="2">
    <mergeCell ref="A1:B1"/>
    <mergeCell ref="A2:B2"/>
  </mergeCells>
  <printOptions horizontalCentered="1"/>
  <pageMargins left="0.39305555555555555" right="0.39305555555555555" top="0.7868055555555555" bottom="0.7868055555555555" header="0" footer="0"/>
  <pageSetup firstPageNumber="51" useFirstPageNumber="1" horizontalDpi="600" verticalDpi="600" orientation="landscape" paperSize="9" scale="95"/>
  <headerFooter>
    <oddFooter>&amp;C52</oddFooter>
  </headerFooter>
</worksheet>
</file>

<file path=xl/worksheets/sheet36.xml><?xml version="1.0" encoding="utf-8"?>
<worksheet xmlns="http://schemas.openxmlformats.org/spreadsheetml/2006/main" xmlns:r="http://schemas.openxmlformats.org/officeDocument/2006/relationships">
  <sheetPr>
    <tabColor rgb="FF00FF00"/>
  </sheetPr>
  <dimension ref="A1:D35"/>
  <sheetViews>
    <sheetView zoomScalePageLayoutView="0" workbookViewId="0" topLeftCell="A1">
      <selection activeCell="E57" sqref="E57"/>
    </sheetView>
  </sheetViews>
  <sheetFormatPr defaultColWidth="9.140625" defaultRowHeight="15"/>
  <cols>
    <col min="1" max="3" width="23.57421875" style="30" customWidth="1"/>
    <col min="4" max="4" width="61.7109375" style="30" customWidth="1"/>
    <col min="5" max="5" width="28.8515625" style="30" customWidth="1"/>
    <col min="6" max="16384" width="9.00390625" style="30" customWidth="1"/>
  </cols>
  <sheetData>
    <row r="1" spans="1:4" ht="72" customHeight="1">
      <c r="A1" s="387" t="s">
        <v>1090</v>
      </c>
      <c r="B1" s="387"/>
      <c r="C1" s="387"/>
      <c r="D1" s="387"/>
    </row>
    <row r="2" spans="1:4" ht="2.25" customHeight="1">
      <c r="A2" s="407" t="s">
        <v>1091</v>
      </c>
      <c r="B2" s="407"/>
      <c r="C2" s="407"/>
      <c r="D2" s="407"/>
    </row>
    <row r="3" spans="1:4" ht="2.25" customHeight="1">
      <c r="A3" s="407"/>
      <c r="B3" s="407"/>
      <c r="C3" s="407"/>
      <c r="D3" s="407"/>
    </row>
    <row r="4" spans="1:4" ht="2.25" customHeight="1">
      <c r="A4" s="407"/>
      <c r="B4" s="407"/>
      <c r="C4" s="407"/>
      <c r="D4" s="407"/>
    </row>
    <row r="5" spans="1:4" ht="2.25" customHeight="1">
      <c r="A5" s="407"/>
      <c r="B5" s="407"/>
      <c r="C5" s="407"/>
      <c r="D5" s="407"/>
    </row>
    <row r="6" spans="1:4" ht="2.25" customHeight="1">
      <c r="A6" s="407"/>
      <c r="B6" s="407"/>
      <c r="C6" s="407"/>
      <c r="D6" s="407"/>
    </row>
    <row r="7" spans="1:4" ht="2.25" customHeight="1">
      <c r="A7" s="407"/>
      <c r="B7" s="407"/>
      <c r="C7" s="407"/>
      <c r="D7" s="407"/>
    </row>
    <row r="8" spans="1:4" ht="2.25" customHeight="1">
      <c r="A8" s="407"/>
      <c r="B8" s="407"/>
      <c r="C8" s="407"/>
      <c r="D8" s="407"/>
    </row>
    <row r="9" spans="1:4" ht="2.25" customHeight="1">
      <c r="A9" s="407"/>
      <c r="B9" s="407"/>
      <c r="C9" s="407"/>
      <c r="D9" s="407"/>
    </row>
    <row r="10" spans="1:4" ht="2.25" customHeight="1">
      <c r="A10" s="407"/>
      <c r="B10" s="407"/>
      <c r="C10" s="407"/>
      <c r="D10" s="407"/>
    </row>
    <row r="11" spans="1:4" ht="2.25" customHeight="1">
      <c r="A11" s="407"/>
      <c r="B11" s="407"/>
      <c r="C11" s="407"/>
      <c r="D11" s="407"/>
    </row>
    <row r="12" spans="1:4" ht="2.25" customHeight="1">
      <c r="A12" s="407"/>
      <c r="B12" s="407"/>
      <c r="C12" s="407"/>
      <c r="D12" s="407"/>
    </row>
    <row r="13" spans="1:4" ht="2.25" customHeight="1">
      <c r="A13" s="407"/>
      <c r="B13" s="407"/>
      <c r="C13" s="407"/>
      <c r="D13" s="407"/>
    </row>
    <row r="14" spans="1:4" ht="2.25" customHeight="1">
      <c r="A14" s="407"/>
      <c r="B14" s="407"/>
      <c r="C14" s="407"/>
      <c r="D14" s="407"/>
    </row>
    <row r="15" spans="1:4" ht="2.25" customHeight="1">
      <c r="A15" s="407"/>
      <c r="B15" s="407"/>
      <c r="C15" s="407"/>
      <c r="D15" s="407"/>
    </row>
    <row r="16" spans="1:4" ht="2.25" customHeight="1">
      <c r="A16" s="407"/>
      <c r="B16" s="407"/>
      <c r="C16" s="407"/>
      <c r="D16" s="407"/>
    </row>
    <row r="17" spans="1:4" ht="2.25" customHeight="1">
      <c r="A17" s="407"/>
      <c r="B17" s="407"/>
      <c r="C17" s="407"/>
      <c r="D17" s="407"/>
    </row>
    <row r="18" spans="1:4" ht="2.25" customHeight="1">
      <c r="A18" s="407"/>
      <c r="B18" s="407"/>
      <c r="C18" s="407"/>
      <c r="D18" s="407"/>
    </row>
    <row r="19" spans="1:4" ht="2.25" customHeight="1">
      <c r="A19" s="407"/>
      <c r="B19" s="407"/>
      <c r="C19" s="407"/>
      <c r="D19" s="407"/>
    </row>
    <row r="20" spans="1:4" ht="2.25" customHeight="1">
      <c r="A20" s="407"/>
      <c r="B20" s="407"/>
      <c r="C20" s="407"/>
      <c r="D20" s="407"/>
    </row>
    <row r="21" spans="1:4" ht="2.25" customHeight="1">
      <c r="A21" s="407"/>
      <c r="B21" s="407"/>
      <c r="C21" s="407"/>
      <c r="D21" s="407"/>
    </row>
    <row r="22" spans="1:4" ht="2.25" customHeight="1">
      <c r="A22" s="407"/>
      <c r="B22" s="407"/>
      <c r="C22" s="407"/>
      <c r="D22" s="407"/>
    </row>
    <row r="23" spans="1:4" ht="2.25" customHeight="1">
      <c r="A23" s="407"/>
      <c r="B23" s="407"/>
      <c r="C23" s="407"/>
      <c r="D23" s="407"/>
    </row>
    <row r="24" spans="1:4" ht="2.25" customHeight="1">
      <c r="A24" s="407"/>
      <c r="B24" s="407"/>
      <c r="C24" s="407"/>
      <c r="D24" s="407"/>
    </row>
    <row r="25" spans="1:4" ht="2.25" customHeight="1">
      <c r="A25" s="407"/>
      <c r="B25" s="407"/>
      <c r="C25" s="407"/>
      <c r="D25" s="407"/>
    </row>
    <row r="26" spans="1:4" ht="2.25" customHeight="1">
      <c r="A26" s="407"/>
      <c r="B26" s="407"/>
      <c r="C26" s="407"/>
      <c r="D26" s="407"/>
    </row>
    <row r="27" spans="1:4" ht="2.25" customHeight="1">
      <c r="A27" s="407"/>
      <c r="B27" s="407"/>
      <c r="C27" s="407"/>
      <c r="D27" s="407"/>
    </row>
    <row r="28" spans="1:4" ht="2.25" customHeight="1">
      <c r="A28" s="407"/>
      <c r="B28" s="407"/>
      <c r="C28" s="407"/>
      <c r="D28" s="407"/>
    </row>
    <row r="29" spans="1:4" ht="2.25" customHeight="1">
      <c r="A29" s="407"/>
      <c r="B29" s="407"/>
      <c r="C29" s="407"/>
      <c r="D29" s="407"/>
    </row>
    <row r="30" spans="1:4" ht="2.25" customHeight="1">
      <c r="A30" s="407"/>
      <c r="B30" s="407"/>
      <c r="C30" s="407"/>
      <c r="D30" s="407"/>
    </row>
    <row r="31" spans="1:4" ht="2.25" customHeight="1">
      <c r="A31" s="407"/>
      <c r="B31" s="407"/>
      <c r="C31" s="407"/>
      <c r="D31" s="407"/>
    </row>
    <row r="32" spans="1:4" ht="2.25" customHeight="1">
      <c r="A32" s="407"/>
      <c r="B32" s="407"/>
      <c r="C32" s="407"/>
      <c r="D32" s="407"/>
    </row>
    <row r="33" spans="1:4" ht="2.25" customHeight="1">
      <c r="A33" s="407"/>
      <c r="B33" s="407"/>
      <c r="C33" s="407"/>
      <c r="D33" s="407"/>
    </row>
    <row r="34" spans="1:4" ht="2.25" customHeight="1">
      <c r="A34" s="407"/>
      <c r="B34" s="407"/>
      <c r="C34" s="407"/>
      <c r="D34" s="407"/>
    </row>
    <row r="35" spans="1:4" ht="2.25" customHeight="1">
      <c r="A35" s="407"/>
      <c r="B35" s="407"/>
      <c r="C35" s="407"/>
      <c r="D35" s="407"/>
    </row>
    <row r="36" ht="13.5" customHeight="1"/>
  </sheetData>
  <sheetProtection/>
  <mergeCells count="2">
    <mergeCell ref="A1:D1"/>
    <mergeCell ref="A2:D35"/>
  </mergeCells>
  <printOptions horizontalCentered="1"/>
  <pageMargins left="0.39305555555555555" right="0.39305555555555555" top="0.7868055555555555" bottom="0.7868055555555555" header="0" footer="0"/>
  <pageSetup firstPageNumber="52" useFirstPageNumber="1" fitToHeight="0" horizontalDpi="600" verticalDpi="600" orientation="landscape" paperSize="9" scale="95"/>
  <headerFooter>
    <oddFooter>&amp;C53</oddFooter>
  </headerFooter>
</worksheet>
</file>

<file path=xl/worksheets/sheet37.xml><?xml version="1.0" encoding="utf-8"?>
<worksheet xmlns="http://schemas.openxmlformats.org/spreadsheetml/2006/main" xmlns:r="http://schemas.openxmlformats.org/officeDocument/2006/relationships">
  <sheetPr>
    <tabColor rgb="FF00FF00"/>
  </sheetPr>
  <dimension ref="A1:G7"/>
  <sheetViews>
    <sheetView zoomScale="115" zoomScaleNormal="115" zoomScalePageLayoutView="0" workbookViewId="0" topLeftCell="A1">
      <pane ySplit="6" topLeftCell="A7" activePane="bottomLeft" state="frozen"/>
      <selection pane="topLeft" activeCell="A1" sqref="A1"/>
      <selection pane="bottomLeft" activeCell="I10" sqref="I10"/>
    </sheetView>
  </sheetViews>
  <sheetFormatPr defaultColWidth="10.00390625" defaultRowHeight="15"/>
  <cols>
    <col min="1" max="1" width="26.140625" style="16" customWidth="1"/>
    <col min="2" max="7" width="17.140625" style="16" customWidth="1"/>
    <col min="8" max="9" width="9.7109375" style="16" customWidth="1"/>
    <col min="10" max="16384" width="10.00390625" style="16" customWidth="1"/>
  </cols>
  <sheetData>
    <row r="1" spans="1:2" ht="27" customHeight="1">
      <c r="A1" s="390" t="s">
        <v>1092</v>
      </c>
      <c r="B1" s="390"/>
    </row>
    <row r="2" spans="1:7" ht="28.5" customHeight="1">
      <c r="A2" s="424" t="s">
        <v>1093</v>
      </c>
      <c r="B2" s="424"/>
      <c r="C2" s="424"/>
      <c r="D2" s="424"/>
      <c r="E2" s="424"/>
      <c r="F2" s="424"/>
      <c r="G2" s="424"/>
    </row>
    <row r="3" spans="1:7" ht="14.25" customHeight="1">
      <c r="A3" s="23"/>
      <c r="B3" s="23"/>
      <c r="G3" s="18" t="s">
        <v>43</v>
      </c>
    </row>
    <row r="4" spans="1:7" ht="21" customHeight="1">
      <c r="A4" s="425" t="s">
        <v>1094</v>
      </c>
      <c r="B4" s="425" t="s">
        <v>1095</v>
      </c>
      <c r="C4" s="425"/>
      <c r="D4" s="425"/>
      <c r="E4" s="425" t="s">
        <v>1096</v>
      </c>
      <c r="F4" s="425"/>
      <c r="G4" s="425"/>
    </row>
    <row r="5" spans="1:7" ht="21" customHeight="1">
      <c r="A5" s="425"/>
      <c r="B5" s="27"/>
      <c r="C5" s="19" t="s">
        <v>1097</v>
      </c>
      <c r="D5" s="19" t="s">
        <v>1098</v>
      </c>
      <c r="E5" s="27"/>
      <c r="F5" s="19" t="s">
        <v>1097</v>
      </c>
      <c r="G5" s="19" t="s">
        <v>1098</v>
      </c>
    </row>
    <row r="6" spans="1:7" ht="21" customHeight="1">
      <c r="A6" s="21" t="s">
        <v>1099</v>
      </c>
      <c r="B6" s="21" t="s">
        <v>1100</v>
      </c>
      <c r="C6" s="21" t="s">
        <v>1101</v>
      </c>
      <c r="D6" s="21" t="s">
        <v>1102</v>
      </c>
      <c r="E6" s="21" t="s">
        <v>1103</v>
      </c>
      <c r="F6" s="21" t="s">
        <v>1104</v>
      </c>
      <c r="G6" s="21" t="s">
        <v>1105</v>
      </c>
    </row>
    <row r="7" spans="1:7" ht="21" customHeight="1">
      <c r="A7" s="28" t="s">
        <v>1106</v>
      </c>
      <c r="B7" s="29">
        <f>C7+D7</f>
        <v>1176000</v>
      </c>
      <c r="C7" s="29">
        <v>518000</v>
      </c>
      <c r="D7" s="29">
        <v>658000</v>
      </c>
      <c r="E7" s="29">
        <f>G7+F7</f>
        <v>1175868</v>
      </c>
      <c r="F7" s="29">
        <v>517868</v>
      </c>
      <c r="G7" s="29">
        <v>658000</v>
      </c>
    </row>
  </sheetData>
  <sheetProtection/>
  <mergeCells count="5">
    <mergeCell ref="A1:B1"/>
    <mergeCell ref="A2:G2"/>
    <mergeCell ref="B4:D4"/>
    <mergeCell ref="E4:G4"/>
    <mergeCell ref="A4:A5"/>
  </mergeCells>
  <printOptions horizontalCentered="1"/>
  <pageMargins left="0.39305555555555555" right="0.39305555555555555" top="0.7868055555555555" bottom="0.7868055555555555" header="0" footer="0"/>
  <pageSetup firstPageNumber="53" useFirstPageNumber="1" horizontalDpi="600" verticalDpi="600" orientation="landscape" paperSize="9" scale="95"/>
  <headerFooter>
    <oddFooter>&amp;C54</oddFooter>
  </headerFooter>
</worksheet>
</file>

<file path=xl/worksheets/sheet38.xml><?xml version="1.0" encoding="utf-8"?>
<worksheet xmlns="http://schemas.openxmlformats.org/spreadsheetml/2006/main" xmlns:r="http://schemas.openxmlformats.org/officeDocument/2006/relationships">
  <sheetPr>
    <tabColor rgb="FF00FF00"/>
  </sheetPr>
  <dimension ref="A1:C13"/>
  <sheetViews>
    <sheetView zoomScalePageLayoutView="0" workbookViewId="0" topLeftCell="A1">
      <selection activeCell="C13" sqref="C13"/>
    </sheetView>
  </sheetViews>
  <sheetFormatPr defaultColWidth="10.00390625" defaultRowHeight="15"/>
  <cols>
    <col min="1" max="1" width="65.421875" style="16" customWidth="1"/>
    <col min="2" max="3" width="38.00390625" style="16" customWidth="1"/>
    <col min="4" max="16384" width="10.00390625" style="16" customWidth="1"/>
  </cols>
  <sheetData>
    <row r="1" ht="26.25" customHeight="1">
      <c r="A1" s="23" t="s">
        <v>1107</v>
      </c>
    </row>
    <row r="2" spans="1:3" ht="28.5" customHeight="1">
      <c r="A2" s="424" t="s">
        <v>1108</v>
      </c>
      <c r="B2" s="424"/>
      <c r="C2" s="424"/>
    </row>
    <row r="3" spans="1:3" ht="20.25" customHeight="1">
      <c r="A3" s="23"/>
      <c r="B3" s="23"/>
      <c r="C3" s="18" t="s">
        <v>43</v>
      </c>
    </row>
    <row r="4" spans="1:3" ht="24.75" customHeight="1">
      <c r="A4" s="19" t="s">
        <v>1109</v>
      </c>
      <c r="B4" s="19" t="s">
        <v>100</v>
      </c>
      <c r="C4" s="19" t="s">
        <v>45</v>
      </c>
    </row>
    <row r="5" spans="1:3" ht="24.75" customHeight="1">
      <c r="A5" s="24" t="s">
        <v>1110</v>
      </c>
      <c r="B5" s="25"/>
      <c r="C5" s="25">
        <v>488438</v>
      </c>
    </row>
    <row r="6" spans="1:3" ht="24.75" customHeight="1">
      <c r="A6" s="24" t="s">
        <v>1111</v>
      </c>
      <c r="B6" s="25">
        <v>518000</v>
      </c>
      <c r="C6" s="25"/>
    </row>
    <row r="7" spans="1:3" ht="24.75" customHeight="1">
      <c r="A7" s="24" t="s">
        <v>1112</v>
      </c>
      <c r="B7" s="25"/>
      <c r="C7" s="25"/>
    </row>
    <row r="8" spans="1:3" ht="24.75" customHeight="1">
      <c r="A8" s="24" t="s">
        <v>1113</v>
      </c>
      <c r="B8" s="25"/>
      <c r="C8" s="25"/>
    </row>
    <row r="9" spans="1:3" ht="24.75" customHeight="1">
      <c r="A9" s="24" t="s">
        <v>1114</v>
      </c>
      <c r="B9" s="25"/>
      <c r="C9" s="26">
        <v>93000</v>
      </c>
    </row>
    <row r="10" spans="1:3" ht="24.75" customHeight="1">
      <c r="A10" s="24" t="s">
        <v>1115</v>
      </c>
      <c r="B10" s="26"/>
      <c r="C10" s="26">
        <v>63000</v>
      </c>
    </row>
    <row r="11" spans="1:3" ht="24.75" customHeight="1">
      <c r="A11" s="24" t="s">
        <v>1116</v>
      </c>
      <c r="B11" s="25"/>
      <c r="C11" s="25">
        <v>517868</v>
      </c>
    </row>
    <row r="12" spans="1:3" ht="24.75" customHeight="1">
      <c r="A12" s="24" t="s">
        <v>1117</v>
      </c>
      <c r="B12" s="25"/>
      <c r="C12" s="25"/>
    </row>
    <row r="13" spans="1:3" ht="24.75" customHeight="1">
      <c r="A13" s="24" t="s">
        <v>1118</v>
      </c>
      <c r="B13" s="25"/>
      <c r="C13" s="25"/>
    </row>
  </sheetData>
  <sheetProtection/>
  <mergeCells count="1">
    <mergeCell ref="A2:C2"/>
  </mergeCells>
  <printOptions horizontalCentered="1"/>
  <pageMargins left="0.39305555555555555" right="0.39305555555555555" top="0.7868055555555555" bottom="0.7868055555555555" header="0" footer="0"/>
  <pageSetup firstPageNumber="54" useFirstPageNumber="1" horizontalDpi="600" verticalDpi="600" orientation="landscape" paperSize="9" scale="95"/>
  <headerFooter>
    <oddFooter>&amp;C55</oddFooter>
  </headerFooter>
</worksheet>
</file>

<file path=xl/worksheets/sheet39.xml><?xml version="1.0" encoding="utf-8"?>
<worksheet xmlns="http://schemas.openxmlformats.org/spreadsheetml/2006/main" xmlns:r="http://schemas.openxmlformats.org/officeDocument/2006/relationships">
  <sheetPr>
    <tabColor rgb="FF00FF00"/>
  </sheetPr>
  <dimension ref="A1:C11"/>
  <sheetViews>
    <sheetView zoomScalePageLayoutView="0" workbookViewId="0" topLeftCell="A1">
      <selection activeCell="C11" sqref="C11"/>
    </sheetView>
  </sheetViews>
  <sheetFormatPr defaultColWidth="10.00390625" defaultRowHeight="15"/>
  <cols>
    <col min="1" max="1" width="56.7109375" style="16" customWidth="1"/>
    <col min="2" max="2" width="33.140625" style="16" customWidth="1"/>
    <col min="3" max="3" width="33.28125" style="16" customWidth="1"/>
    <col min="4" max="4" width="9.7109375" style="16" customWidth="1"/>
    <col min="5" max="16384" width="10.00390625" style="16" customWidth="1"/>
  </cols>
  <sheetData>
    <row r="1" ht="18" customHeight="1">
      <c r="A1" s="23" t="s">
        <v>1119</v>
      </c>
    </row>
    <row r="2" spans="1:3" ht="33" customHeight="1">
      <c r="A2" s="424" t="s">
        <v>1120</v>
      </c>
      <c r="B2" s="424"/>
      <c r="C2" s="424"/>
    </row>
    <row r="3" spans="1:3" ht="21.75" customHeight="1">
      <c r="A3" s="23"/>
      <c r="B3" s="23"/>
      <c r="C3" s="18" t="s">
        <v>43</v>
      </c>
    </row>
    <row r="4" spans="1:3" ht="25.5" customHeight="1">
      <c r="A4" s="19" t="s">
        <v>1109</v>
      </c>
      <c r="B4" s="19" t="s">
        <v>100</v>
      </c>
      <c r="C4" s="19" t="s">
        <v>45</v>
      </c>
    </row>
    <row r="5" spans="1:3" ht="25.5" customHeight="1">
      <c r="A5" s="24" t="s">
        <v>1121</v>
      </c>
      <c r="B5" s="25"/>
      <c r="C5" s="25">
        <v>548000</v>
      </c>
    </row>
    <row r="6" spans="1:3" ht="25.5" customHeight="1">
      <c r="A6" s="24" t="s">
        <v>1122</v>
      </c>
      <c r="B6" s="25">
        <v>658000</v>
      </c>
      <c r="C6" s="25"/>
    </row>
    <row r="7" spans="1:3" ht="25.5" customHeight="1">
      <c r="A7" s="24" t="s">
        <v>1123</v>
      </c>
      <c r="B7" s="25"/>
      <c r="C7" s="25">
        <v>120000</v>
      </c>
    </row>
    <row r="8" spans="1:3" ht="25.5" customHeight="1">
      <c r="A8" s="24" t="s">
        <v>1124</v>
      </c>
      <c r="B8" s="25"/>
      <c r="C8" s="25">
        <v>10000</v>
      </c>
    </row>
    <row r="9" spans="1:3" ht="25.5" customHeight="1">
      <c r="A9" s="24" t="s">
        <v>1125</v>
      </c>
      <c r="B9" s="25"/>
      <c r="C9" s="25">
        <v>658000</v>
      </c>
    </row>
    <row r="10" spans="1:3" ht="25.5" customHeight="1">
      <c r="A10" s="24" t="s">
        <v>1126</v>
      </c>
      <c r="B10" s="25"/>
      <c r="C10" s="25"/>
    </row>
    <row r="11" spans="1:3" ht="25.5" customHeight="1">
      <c r="A11" s="24" t="s">
        <v>1127</v>
      </c>
      <c r="B11" s="25"/>
      <c r="C11" s="25"/>
    </row>
  </sheetData>
  <sheetProtection/>
  <mergeCells count="1">
    <mergeCell ref="A2:C2"/>
  </mergeCells>
  <printOptions horizontalCentered="1"/>
  <pageMargins left="0.39305555555555555" right="0.39305555555555555" top="0.7868055555555555" bottom="0.7868055555555555" header="0" footer="0"/>
  <pageSetup firstPageNumber="55" useFirstPageNumber="1" horizontalDpi="600" verticalDpi="600" orientation="landscape" paperSize="9" scale="95"/>
  <headerFooter>
    <oddFooter>&amp;C56</oddFooter>
  </headerFooter>
</worksheet>
</file>

<file path=xl/worksheets/sheet4.xml><?xml version="1.0" encoding="utf-8"?>
<worksheet xmlns="http://schemas.openxmlformats.org/spreadsheetml/2006/main" xmlns:r="http://schemas.openxmlformats.org/officeDocument/2006/relationships">
  <sheetPr>
    <tabColor rgb="FF00FF00"/>
  </sheetPr>
  <dimension ref="A1:G37"/>
  <sheetViews>
    <sheetView showZero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IV16384"/>
    </sheetView>
  </sheetViews>
  <sheetFormatPr defaultColWidth="9.140625" defaultRowHeight="20.25" customHeight="1"/>
  <cols>
    <col min="1" max="1" width="52.7109375" style="327" customWidth="1"/>
    <col min="2" max="2" width="24.28125" style="328" customWidth="1"/>
    <col min="3" max="3" width="30.7109375" style="329" customWidth="1"/>
    <col min="4" max="6" width="9.00390625" style="327" customWidth="1"/>
    <col min="7" max="7" width="13.421875" style="330" bestFit="1" customWidth="1"/>
    <col min="8" max="16384" width="9.00390625" style="327" customWidth="1"/>
  </cols>
  <sheetData>
    <row r="1" spans="1:7" s="67" customFormat="1" ht="15.75">
      <c r="A1" s="231" t="s">
        <v>67</v>
      </c>
      <c r="B1" s="231"/>
      <c r="C1" s="331"/>
      <c r="G1" s="332"/>
    </row>
    <row r="2" spans="1:7" s="325" customFormat="1" ht="24">
      <c r="A2" s="378" t="s">
        <v>68</v>
      </c>
      <c r="B2" s="379"/>
      <c r="C2" s="379"/>
      <c r="G2" s="333"/>
    </row>
    <row r="3" spans="1:7" s="325" customFormat="1" ht="15.75">
      <c r="A3" s="327"/>
      <c r="B3" s="334"/>
      <c r="C3" s="335" t="s">
        <v>43</v>
      </c>
      <c r="G3" s="333"/>
    </row>
    <row r="4" spans="1:7" s="325" customFormat="1" ht="15.75">
      <c r="A4" s="336" t="s">
        <v>69</v>
      </c>
      <c r="B4" s="337" t="s">
        <v>45</v>
      </c>
      <c r="C4" s="338" t="s">
        <v>46</v>
      </c>
      <c r="G4" s="333"/>
    </row>
    <row r="5" spans="1:7" s="325" customFormat="1" ht="15.75">
      <c r="A5" s="339" t="s">
        <v>70</v>
      </c>
      <c r="B5" s="340">
        <f>SUM(B6:B28)</f>
        <v>743543</v>
      </c>
      <c r="C5" s="341">
        <v>-0.2</v>
      </c>
      <c r="G5" s="333"/>
    </row>
    <row r="6" spans="1:7" s="325" customFormat="1" ht="15.75">
      <c r="A6" s="342" t="s">
        <v>71</v>
      </c>
      <c r="B6" s="343">
        <v>79177</v>
      </c>
      <c r="C6" s="258">
        <v>18.7</v>
      </c>
      <c r="G6" s="333"/>
    </row>
    <row r="7" spans="1:7" s="325" customFormat="1" ht="15.75">
      <c r="A7" s="342" t="s">
        <v>72</v>
      </c>
      <c r="B7" s="343">
        <v>4123</v>
      </c>
      <c r="C7" s="258">
        <v>736.3</v>
      </c>
      <c r="G7" s="333"/>
    </row>
    <row r="8" spans="1:7" s="325" customFormat="1" ht="15.75">
      <c r="A8" s="342" t="s">
        <v>73</v>
      </c>
      <c r="B8" s="343">
        <v>38797</v>
      </c>
      <c r="C8" s="258">
        <v>19.6</v>
      </c>
      <c r="G8" s="333"/>
    </row>
    <row r="9" spans="1:7" s="325" customFormat="1" ht="15.75">
      <c r="A9" s="342" t="s">
        <v>74</v>
      </c>
      <c r="B9" s="343">
        <v>138866</v>
      </c>
      <c r="C9" s="258">
        <v>0.5</v>
      </c>
      <c r="G9" s="333"/>
    </row>
    <row r="10" spans="1:7" s="325" customFormat="1" ht="15.75">
      <c r="A10" s="342" t="s">
        <v>75</v>
      </c>
      <c r="B10" s="343">
        <v>9086</v>
      </c>
      <c r="C10" s="258">
        <v>6.4</v>
      </c>
      <c r="G10" s="333"/>
    </row>
    <row r="11" spans="1:7" s="325" customFormat="1" ht="15.75">
      <c r="A11" s="342" t="s">
        <v>76</v>
      </c>
      <c r="B11" s="343">
        <v>12354</v>
      </c>
      <c r="C11" s="258">
        <v>-4.1</v>
      </c>
      <c r="G11" s="333"/>
    </row>
    <row r="12" spans="1:7" s="325" customFormat="1" ht="15.75">
      <c r="A12" s="342" t="s">
        <v>77</v>
      </c>
      <c r="B12" s="343">
        <v>108172</v>
      </c>
      <c r="C12" s="258">
        <v>28.7</v>
      </c>
      <c r="G12" s="333"/>
    </row>
    <row r="13" spans="1:7" s="325" customFormat="1" ht="15.75">
      <c r="A13" s="342" t="s">
        <v>78</v>
      </c>
      <c r="B13" s="343">
        <v>67140</v>
      </c>
      <c r="C13" s="258">
        <v>-38.3</v>
      </c>
      <c r="G13" s="333"/>
    </row>
    <row r="14" spans="1:7" s="325" customFormat="1" ht="15.75">
      <c r="A14" s="342" t="s">
        <v>79</v>
      </c>
      <c r="B14" s="343">
        <v>20992</v>
      </c>
      <c r="C14" s="258">
        <v>3.1</v>
      </c>
      <c r="G14" s="333"/>
    </row>
    <row r="15" spans="1:7" s="325" customFormat="1" ht="15.75">
      <c r="A15" s="342" t="s">
        <v>80</v>
      </c>
      <c r="B15" s="343">
        <v>91707</v>
      </c>
      <c r="C15" s="258">
        <v>-29</v>
      </c>
      <c r="G15" s="333"/>
    </row>
    <row r="16" spans="1:7" s="325" customFormat="1" ht="15.75">
      <c r="A16" s="342" t="s">
        <v>81</v>
      </c>
      <c r="B16" s="343">
        <v>80946</v>
      </c>
      <c r="C16" s="258">
        <v>3.7</v>
      </c>
      <c r="G16" s="333"/>
    </row>
    <row r="17" spans="1:7" s="325" customFormat="1" ht="15.75">
      <c r="A17" s="342" t="s">
        <v>82</v>
      </c>
      <c r="B17" s="343">
        <v>36152</v>
      </c>
      <c r="C17" s="258">
        <v>110.5</v>
      </c>
      <c r="G17" s="333"/>
    </row>
    <row r="18" spans="1:7" s="325" customFormat="1" ht="15.75">
      <c r="A18" s="342" t="s">
        <v>83</v>
      </c>
      <c r="B18" s="343">
        <v>4828</v>
      </c>
      <c r="C18" s="258">
        <v>-5.1</v>
      </c>
      <c r="G18" s="333"/>
    </row>
    <row r="19" spans="1:7" s="325" customFormat="1" ht="15.75">
      <c r="A19" s="342" t="s">
        <v>84</v>
      </c>
      <c r="B19" s="343">
        <v>1754</v>
      </c>
      <c r="C19" s="258">
        <v>99.8</v>
      </c>
      <c r="G19" s="333"/>
    </row>
    <row r="20" spans="1:7" s="325" customFormat="1" ht="15.75">
      <c r="A20" s="342" t="s">
        <v>85</v>
      </c>
      <c r="B20" s="343">
        <v>984</v>
      </c>
      <c r="C20" s="258">
        <v>65.4</v>
      </c>
      <c r="G20" s="333"/>
    </row>
    <row r="21" spans="1:7" s="325" customFormat="1" ht="15.75">
      <c r="A21" s="342" t="s">
        <v>86</v>
      </c>
      <c r="B21" s="343">
        <v>1000</v>
      </c>
      <c r="C21" s="258"/>
      <c r="F21" s="344"/>
      <c r="G21" s="333"/>
    </row>
    <row r="22" spans="1:7" s="326" customFormat="1" ht="15.75">
      <c r="A22" s="342" t="s">
        <v>87</v>
      </c>
      <c r="B22" s="343">
        <v>5139</v>
      </c>
      <c r="C22" s="258">
        <v>70.4</v>
      </c>
      <c r="G22" s="345"/>
    </row>
    <row r="23" spans="1:7" s="326" customFormat="1" ht="15.75">
      <c r="A23" s="342" t="s">
        <v>88</v>
      </c>
      <c r="B23" s="343">
        <v>13385</v>
      </c>
      <c r="C23" s="258">
        <v>4.8</v>
      </c>
      <c r="G23" s="345"/>
    </row>
    <row r="24" spans="1:7" s="326" customFormat="1" ht="15.75">
      <c r="A24" s="342" t="s">
        <v>89</v>
      </c>
      <c r="C24" s="258">
        <v>-100</v>
      </c>
      <c r="G24" s="345"/>
    </row>
    <row r="25" spans="1:7" s="326" customFormat="1" ht="15.75">
      <c r="A25" s="171" t="s">
        <v>90</v>
      </c>
      <c r="B25" s="343">
        <v>11120</v>
      </c>
      <c r="C25" s="258">
        <v>49.6</v>
      </c>
      <c r="G25" s="345"/>
    </row>
    <row r="26" spans="1:7" s="326" customFormat="1" ht="15.75">
      <c r="A26" s="342" t="s">
        <v>91</v>
      </c>
      <c r="C26" s="258">
        <v>-100</v>
      </c>
      <c r="G26" s="345"/>
    </row>
    <row r="27" spans="1:7" s="326" customFormat="1" ht="15.75">
      <c r="A27" s="342" t="s">
        <v>92</v>
      </c>
      <c r="B27" s="343">
        <v>17817</v>
      </c>
      <c r="C27" s="258">
        <v>1.9</v>
      </c>
      <c r="G27" s="345"/>
    </row>
    <row r="28" spans="1:7" s="326" customFormat="1" ht="15.75">
      <c r="A28" s="342" t="s">
        <v>93</v>
      </c>
      <c r="B28" s="343">
        <v>4</v>
      </c>
      <c r="C28" s="341">
        <v>100</v>
      </c>
      <c r="G28" s="345"/>
    </row>
    <row r="29" spans="1:7" s="326" customFormat="1" ht="15.75">
      <c r="A29" s="339" t="s">
        <v>94</v>
      </c>
      <c r="B29" s="346">
        <v>607914</v>
      </c>
      <c r="C29" s="341">
        <v>-7.1</v>
      </c>
      <c r="G29" s="345"/>
    </row>
    <row r="30" spans="1:7" s="326" customFormat="1" ht="15.75">
      <c r="A30" s="339" t="s">
        <v>95</v>
      </c>
      <c r="B30" s="346"/>
      <c r="C30" s="347"/>
      <c r="G30" s="345"/>
    </row>
    <row r="31" spans="1:7" s="326" customFormat="1" ht="15.75">
      <c r="A31" s="339" t="s">
        <v>96</v>
      </c>
      <c r="B31" s="346"/>
      <c r="C31" s="347"/>
      <c r="G31" s="345"/>
    </row>
    <row r="32" spans="1:7" s="326" customFormat="1" ht="24" customHeight="1">
      <c r="A32" s="327"/>
      <c r="B32" s="328"/>
      <c r="C32" s="329"/>
      <c r="G32" s="345"/>
    </row>
    <row r="33" spans="1:7" s="326" customFormat="1" ht="24" customHeight="1">
      <c r="A33" s="327"/>
      <c r="B33" s="328"/>
      <c r="C33" s="348"/>
      <c r="G33" s="345"/>
    </row>
    <row r="34" spans="1:7" s="325" customFormat="1" ht="24" customHeight="1">
      <c r="A34" s="327"/>
      <c r="B34" s="328"/>
      <c r="C34" s="329"/>
      <c r="G34" s="333"/>
    </row>
    <row r="35" spans="1:7" s="326" customFormat="1" ht="20.25" customHeight="1">
      <c r="A35" s="327"/>
      <c r="B35" s="328"/>
      <c r="C35" s="329"/>
      <c r="G35" s="345"/>
    </row>
    <row r="36" spans="1:7" s="326" customFormat="1" ht="20.25" customHeight="1">
      <c r="A36" s="327"/>
      <c r="B36" s="328"/>
      <c r="C36" s="329"/>
      <c r="G36" s="345"/>
    </row>
    <row r="37" spans="1:7" s="326" customFormat="1" ht="20.25" customHeight="1">
      <c r="A37" s="327"/>
      <c r="B37" s="328"/>
      <c r="C37" s="329"/>
      <c r="G37" s="345"/>
    </row>
  </sheetData>
  <sheetProtection/>
  <mergeCells count="1">
    <mergeCell ref="A2:C2"/>
  </mergeCells>
  <printOptions horizontalCentered="1"/>
  <pageMargins left="0.3937007874015748" right="0.3937007874015748" top="0.7874015748031497" bottom="0.7874015748031497" header="0" footer="0"/>
  <pageSetup firstPageNumber="2" useFirstPageNumber="1" horizontalDpi="600" verticalDpi="600" orientation="landscape" paperSize="9" scale="92"/>
  <headerFooter>
    <oddFooter>&amp;C&amp;P</oddFooter>
  </headerFooter>
</worksheet>
</file>

<file path=xl/worksheets/sheet40.xml><?xml version="1.0" encoding="utf-8"?>
<worksheet xmlns="http://schemas.openxmlformats.org/spreadsheetml/2006/main" xmlns:r="http://schemas.openxmlformats.org/officeDocument/2006/relationships">
  <sheetPr>
    <tabColor rgb="FF00FF00"/>
  </sheetPr>
  <dimension ref="A1:D25"/>
  <sheetViews>
    <sheetView zoomScalePageLayoutView="0" workbookViewId="0" topLeftCell="A1">
      <pane ySplit="4" topLeftCell="A5" activePane="bottomLeft" state="frozen"/>
      <selection pane="topLeft" activeCell="A1" sqref="A1"/>
      <selection pane="bottomLeft" activeCell="C5" sqref="C5:D23"/>
    </sheetView>
  </sheetViews>
  <sheetFormatPr defaultColWidth="10.00390625" defaultRowHeight="15"/>
  <cols>
    <col min="1" max="1" width="49.140625" style="16" customWidth="1"/>
    <col min="2" max="2" width="24.57421875" style="16" customWidth="1"/>
    <col min="3" max="4" width="24.421875" style="16" customWidth="1"/>
    <col min="5" max="5" width="9.7109375" style="16" customWidth="1"/>
    <col min="6" max="16384" width="10.00390625" style="16" customWidth="1"/>
  </cols>
  <sheetData>
    <row r="1" ht="24" customHeight="1">
      <c r="A1" s="17" t="s">
        <v>1128</v>
      </c>
    </row>
    <row r="2" spans="1:4" ht="28.5" customHeight="1">
      <c r="A2" s="424" t="s">
        <v>1129</v>
      </c>
      <c r="B2" s="424"/>
      <c r="C2" s="424"/>
      <c r="D2" s="424"/>
    </row>
    <row r="3" ht="18.75" customHeight="1">
      <c r="D3" s="18" t="s">
        <v>43</v>
      </c>
    </row>
    <row r="4" spans="1:4" ht="18.75" customHeight="1">
      <c r="A4" s="19" t="s">
        <v>1109</v>
      </c>
      <c r="B4" s="19" t="s">
        <v>1130</v>
      </c>
      <c r="C4" s="19" t="s">
        <v>1131</v>
      </c>
      <c r="D4" s="19" t="s">
        <v>1016</v>
      </c>
    </row>
    <row r="5" spans="1:4" ht="18.75" customHeight="1">
      <c r="A5" s="20" t="s">
        <v>1132</v>
      </c>
      <c r="B5" s="21" t="s">
        <v>1133</v>
      </c>
      <c r="C5" s="22">
        <f>C6+C8</f>
        <v>213000</v>
      </c>
      <c r="D5" s="22">
        <f>D6+D8</f>
        <v>213000</v>
      </c>
    </row>
    <row r="6" spans="1:4" ht="18.75" customHeight="1">
      <c r="A6" s="20" t="s">
        <v>1134</v>
      </c>
      <c r="B6" s="21" t="s">
        <v>1101</v>
      </c>
      <c r="C6" s="22">
        <v>93000</v>
      </c>
      <c r="D6" s="22">
        <v>93000</v>
      </c>
    </row>
    <row r="7" spans="1:4" ht="18.75" customHeight="1">
      <c r="A7" s="20" t="s">
        <v>1135</v>
      </c>
      <c r="B7" s="21" t="s">
        <v>1102</v>
      </c>
      <c r="C7" s="22">
        <v>63000</v>
      </c>
      <c r="D7" s="22">
        <v>63000</v>
      </c>
    </row>
    <row r="8" spans="1:4" ht="18.75" customHeight="1">
      <c r="A8" s="20" t="s">
        <v>1136</v>
      </c>
      <c r="B8" s="21" t="s">
        <v>1137</v>
      </c>
      <c r="C8" s="22">
        <v>120000</v>
      </c>
      <c r="D8" s="22">
        <v>120000</v>
      </c>
    </row>
    <row r="9" spans="1:4" ht="18.75" customHeight="1">
      <c r="A9" s="20" t="s">
        <v>1135</v>
      </c>
      <c r="B9" s="21" t="s">
        <v>1104</v>
      </c>
      <c r="C9" s="22">
        <v>0</v>
      </c>
      <c r="D9" s="22">
        <v>0</v>
      </c>
    </row>
    <row r="10" spans="1:4" ht="18.75" customHeight="1">
      <c r="A10" s="20" t="s">
        <v>1138</v>
      </c>
      <c r="B10" s="21" t="s">
        <v>1139</v>
      </c>
      <c r="C10" s="22">
        <f>C11+C12</f>
        <v>73000</v>
      </c>
      <c r="D10" s="22">
        <f>D11+D12</f>
        <v>73000</v>
      </c>
    </row>
    <row r="11" spans="1:4" ht="18.75" customHeight="1">
      <c r="A11" s="20" t="s">
        <v>1134</v>
      </c>
      <c r="B11" s="21" t="s">
        <v>1140</v>
      </c>
      <c r="C11" s="22">
        <v>63000</v>
      </c>
      <c r="D11" s="22">
        <v>63000</v>
      </c>
    </row>
    <row r="12" spans="1:4" ht="18.75" customHeight="1">
      <c r="A12" s="20" t="s">
        <v>1136</v>
      </c>
      <c r="B12" s="21" t="s">
        <v>1141</v>
      </c>
      <c r="C12" s="22">
        <v>10000</v>
      </c>
      <c r="D12" s="22">
        <v>10000</v>
      </c>
    </row>
    <row r="13" spans="1:4" ht="18.75" customHeight="1">
      <c r="A13" s="20" t="s">
        <v>1142</v>
      </c>
      <c r="B13" s="21" t="s">
        <v>1143</v>
      </c>
      <c r="C13" s="22">
        <f>C14+C15</f>
        <v>37531</v>
      </c>
      <c r="D13" s="22">
        <f>D14+D15</f>
        <v>37531</v>
      </c>
    </row>
    <row r="14" spans="1:4" ht="18.75" customHeight="1">
      <c r="A14" s="20" t="s">
        <v>1134</v>
      </c>
      <c r="B14" s="21" t="s">
        <v>1144</v>
      </c>
      <c r="C14" s="22">
        <v>17551</v>
      </c>
      <c r="D14" s="22">
        <v>17551</v>
      </c>
    </row>
    <row r="15" spans="1:4" ht="18.75" customHeight="1">
      <c r="A15" s="20" t="s">
        <v>1136</v>
      </c>
      <c r="B15" s="21" t="s">
        <v>1145</v>
      </c>
      <c r="C15" s="22">
        <v>19980</v>
      </c>
      <c r="D15" s="22">
        <v>19980</v>
      </c>
    </row>
    <row r="16" spans="1:4" ht="18.75" customHeight="1">
      <c r="A16" s="20" t="s">
        <v>1146</v>
      </c>
      <c r="B16" s="21" t="s">
        <v>1147</v>
      </c>
      <c r="C16" s="22"/>
      <c r="D16" s="22"/>
    </row>
    <row r="17" spans="1:4" ht="18.75" customHeight="1">
      <c r="A17" s="20" t="s">
        <v>1134</v>
      </c>
      <c r="B17" s="21" t="s">
        <v>1148</v>
      </c>
      <c r="C17" s="22">
        <v>56300</v>
      </c>
      <c r="D17" s="22">
        <v>56300</v>
      </c>
    </row>
    <row r="18" spans="1:4" ht="18.75" customHeight="1">
      <c r="A18" s="20" t="s">
        <v>1149</v>
      </c>
      <c r="B18" s="21"/>
      <c r="C18" s="22">
        <v>56300</v>
      </c>
      <c r="D18" s="22">
        <v>56300</v>
      </c>
    </row>
    <row r="19" spans="1:4" ht="18.75" customHeight="1">
      <c r="A19" s="20" t="s">
        <v>1150</v>
      </c>
      <c r="B19" s="21" t="s">
        <v>1151</v>
      </c>
      <c r="C19" s="22"/>
      <c r="D19" s="22"/>
    </row>
    <row r="20" spans="1:4" ht="18.75" customHeight="1">
      <c r="A20" s="20" t="s">
        <v>1136</v>
      </c>
      <c r="B20" s="21" t="s">
        <v>1152</v>
      </c>
      <c r="C20" s="22">
        <v>4000</v>
      </c>
      <c r="D20" s="22">
        <v>4000</v>
      </c>
    </row>
    <row r="21" spans="1:4" ht="18.75" customHeight="1">
      <c r="A21" s="20" t="s">
        <v>1149</v>
      </c>
      <c r="B21" s="21"/>
      <c r="C21" s="22">
        <v>4000</v>
      </c>
      <c r="D21" s="22">
        <v>4000</v>
      </c>
    </row>
    <row r="22" spans="1:4" ht="18.75" customHeight="1">
      <c r="A22" s="20" t="s">
        <v>1153</v>
      </c>
      <c r="B22" s="21" t="s">
        <v>1154</v>
      </c>
      <c r="C22" s="22"/>
      <c r="D22" s="22"/>
    </row>
    <row r="23" spans="1:4" ht="18.75" customHeight="1">
      <c r="A23" s="20" t="s">
        <v>1155</v>
      </c>
      <c r="B23" s="21" t="s">
        <v>1156</v>
      </c>
      <c r="C23" s="22">
        <f>C24+C25</f>
        <v>42173</v>
      </c>
      <c r="D23" s="22">
        <f>D24+D25</f>
        <v>42173</v>
      </c>
    </row>
    <row r="24" spans="1:4" ht="18.75" customHeight="1">
      <c r="A24" s="20" t="s">
        <v>1134</v>
      </c>
      <c r="B24" s="21" t="s">
        <v>1157</v>
      </c>
      <c r="C24" s="22">
        <v>18007</v>
      </c>
      <c r="D24" s="22">
        <v>18007</v>
      </c>
    </row>
    <row r="25" spans="1:4" ht="18.75" customHeight="1">
      <c r="A25" s="20" t="s">
        <v>1136</v>
      </c>
      <c r="B25" s="21" t="s">
        <v>1158</v>
      </c>
      <c r="C25" s="22">
        <v>24166</v>
      </c>
      <c r="D25" s="22">
        <v>24166</v>
      </c>
    </row>
  </sheetData>
  <sheetProtection/>
  <mergeCells count="1">
    <mergeCell ref="A2:D2"/>
  </mergeCells>
  <printOptions horizontalCentered="1"/>
  <pageMargins left="0.39305555555555555" right="0.39305555555555555" top="0.7868055555555555" bottom="0.7868055555555555" header="0" footer="0"/>
  <pageSetup firstPageNumber="56" useFirstPageNumber="1" horizontalDpi="600" verticalDpi="600" orientation="landscape" paperSize="9" scale="95"/>
  <headerFooter>
    <oddFooter>&amp;C57</oddFooter>
  </headerFooter>
</worksheet>
</file>

<file path=xl/worksheets/sheet41.xml><?xml version="1.0" encoding="utf-8"?>
<worksheet xmlns="http://schemas.openxmlformats.org/spreadsheetml/2006/main" xmlns:r="http://schemas.openxmlformats.org/officeDocument/2006/relationships">
  <sheetPr>
    <tabColor rgb="FF00FF00"/>
  </sheetPr>
  <dimension ref="A1:E10"/>
  <sheetViews>
    <sheetView zoomScalePageLayoutView="0" workbookViewId="0" topLeftCell="A1">
      <selection activeCell="B33" sqref="B33"/>
    </sheetView>
  </sheetViews>
  <sheetFormatPr defaultColWidth="10.00390625" defaultRowHeight="15"/>
  <cols>
    <col min="1" max="1" width="49.8515625" style="11" customWidth="1"/>
    <col min="2" max="2" width="18.28125" style="11" customWidth="1"/>
    <col min="3" max="5" width="17.28125" style="11" customWidth="1"/>
    <col min="6" max="6" width="9.7109375" style="11" customWidth="1"/>
    <col min="7" max="16384" width="10.00390625" style="11" customWidth="1"/>
  </cols>
  <sheetData>
    <row r="1" spans="1:4" ht="21" customHeight="1">
      <c r="A1" s="12" t="s">
        <v>1159</v>
      </c>
      <c r="B1" s="12"/>
      <c r="C1" s="12"/>
      <c r="D1" s="12"/>
    </row>
    <row r="2" spans="1:5" ht="28.5" customHeight="1">
      <c r="A2" s="426" t="s">
        <v>1160</v>
      </c>
      <c r="B2" s="426"/>
      <c r="C2" s="426"/>
      <c r="D2" s="426"/>
      <c r="E2" s="426"/>
    </row>
    <row r="3" spans="1:5" ht="27" customHeight="1">
      <c r="A3" s="427" t="s">
        <v>43</v>
      </c>
      <c r="B3" s="427"/>
      <c r="C3" s="427"/>
      <c r="D3" s="427"/>
      <c r="E3" s="427"/>
    </row>
    <row r="4" spans="1:5" ht="21.75" customHeight="1">
      <c r="A4" s="13" t="s">
        <v>4</v>
      </c>
      <c r="B4" s="13" t="s">
        <v>1130</v>
      </c>
      <c r="C4" s="13" t="s">
        <v>1131</v>
      </c>
      <c r="D4" s="13" t="s">
        <v>1016</v>
      </c>
      <c r="E4" s="13" t="s">
        <v>1161</v>
      </c>
    </row>
    <row r="5" spans="1:5" ht="21.75" customHeight="1">
      <c r="A5" s="14" t="s">
        <v>1162</v>
      </c>
      <c r="B5" s="15" t="s">
        <v>1100</v>
      </c>
      <c r="C5" s="14">
        <f>SUM(C6:C7)</f>
        <v>1176000</v>
      </c>
      <c r="D5" s="14">
        <f>SUM(D6:D7)</f>
        <v>1176000</v>
      </c>
      <c r="E5" s="15"/>
    </row>
    <row r="6" spans="1:5" ht="21.75" customHeight="1">
      <c r="A6" s="14" t="s">
        <v>1163</v>
      </c>
      <c r="B6" s="15" t="s">
        <v>1101</v>
      </c>
      <c r="C6" s="14">
        <v>518000</v>
      </c>
      <c r="D6" s="14">
        <v>518000</v>
      </c>
      <c r="E6" s="15"/>
    </row>
    <row r="7" spans="1:5" ht="21.75" customHeight="1">
      <c r="A7" s="14" t="s">
        <v>1164</v>
      </c>
      <c r="B7" s="15" t="s">
        <v>1102</v>
      </c>
      <c r="C7" s="14">
        <v>658000</v>
      </c>
      <c r="D7" s="14">
        <v>658000</v>
      </c>
      <c r="E7" s="15"/>
    </row>
    <row r="8" spans="1:5" ht="21.75" customHeight="1">
      <c r="A8" s="14" t="s">
        <v>1165</v>
      </c>
      <c r="B8" s="15" t="s">
        <v>1103</v>
      </c>
      <c r="C8" s="14"/>
      <c r="D8" s="14"/>
      <c r="E8" s="15"/>
    </row>
    <row r="9" spans="1:5" ht="21.75" customHeight="1">
      <c r="A9" s="14" t="s">
        <v>1163</v>
      </c>
      <c r="B9" s="15" t="s">
        <v>1104</v>
      </c>
      <c r="C9" s="14"/>
      <c r="D9" s="14"/>
      <c r="E9" s="15"/>
    </row>
    <row r="10" spans="1:5" ht="21.75" customHeight="1">
      <c r="A10" s="14" t="s">
        <v>1164</v>
      </c>
      <c r="B10" s="15" t="s">
        <v>1105</v>
      </c>
      <c r="C10" s="14"/>
      <c r="D10" s="14"/>
      <c r="E10" s="15"/>
    </row>
  </sheetData>
  <sheetProtection/>
  <mergeCells count="2">
    <mergeCell ref="A2:E2"/>
    <mergeCell ref="A3:E3"/>
  </mergeCells>
  <printOptions horizontalCentered="1"/>
  <pageMargins left="0.39305555555555555" right="0.39305555555555555" top="0.7868055555555555" bottom="0.7868055555555555" header="0" footer="0"/>
  <pageSetup firstPageNumber="57" useFirstPageNumber="1" horizontalDpi="600" verticalDpi="600" orientation="landscape" paperSize="9" scale="95"/>
  <headerFooter>
    <oddFooter>&amp;C58</oddFooter>
  </headerFooter>
</worksheet>
</file>

<file path=xl/worksheets/sheet42.xml><?xml version="1.0" encoding="utf-8"?>
<worksheet xmlns="http://schemas.openxmlformats.org/spreadsheetml/2006/main" xmlns:r="http://schemas.openxmlformats.org/officeDocument/2006/relationships">
  <sheetPr>
    <tabColor rgb="FF00FF00"/>
  </sheetPr>
  <dimension ref="A1:F7"/>
  <sheetViews>
    <sheetView zoomScalePageLayoutView="0" workbookViewId="0" topLeftCell="A1">
      <pane ySplit="4" topLeftCell="A5" activePane="bottomLeft" state="frozen"/>
      <selection pane="topLeft" activeCell="A1" sqref="A1"/>
      <selection pane="bottomLeft" activeCell="F7" sqref="A4:F7"/>
    </sheetView>
  </sheetViews>
  <sheetFormatPr defaultColWidth="10.00390625" defaultRowHeight="15"/>
  <cols>
    <col min="1" max="1" width="7.00390625" style="3" customWidth="1"/>
    <col min="2" max="2" width="30.140625" style="3" customWidth="1"/>
    <col min="3" max="3" width="35.8515625" style="3" customWidth="1"/>
    <col min="4" max="6" width="18.7109375" style="3" customWidth="1"/>
    <col min="7" max="7" width="9.7109375" style="3" customWidth="1"/>
    <col min="8" max="16384" width="10.00390625" style="3" customWidth="1"/>
  </cols>
  <sheetData>
    <row r="1" spans="1:6" s="1" customFormat="1" ht="19.5" customHeight="1">
      <c r="A1" s="390" t="s">
        <v>1166</v>
      </c>
      <c r="B1" s="390"/>
      <c r="C1" s="5"/>
      <c r="D1" s="5"/>
      <c r="E1" s="5"/>
      <c r="F1" s="5"/>
    </row>
    <row r="2" spans="1:6" s="2" customFormat="1" ht="28.5" customHeight="1">
      <c r="A2" s="428" t="s">
        <v>1167</v>
      </c>
      <c r="B2" s="428"/>
      <c r="C2" s="428"/>
      <c r="D2" s="428"/>
      <c r="E2" s="428"/>
      <c r="F2" s="428"/>
    </row>
    <row r="3" spans="1:6" ht="24" customHeight="1">
      <c r="A3" s="429" t="s">
        <v>43</v>
      </c>
      <c r="B3" s="429"/>
      <c r="C3" s="429"/>
      <c r="D3" s="429"/>
      <c r="E3" s="429"/>
      <c r="F3" s="429"/>
    </row>
    <row r="4" spans="1:6" ht="24" customHeight="1">
      <c r="A4" s="6" t="s">
        <v>1168</v>
      </c>
      <c r="B4" s="6" t="s">
        <v>1169</v>
      </c>
      <c r="C4" s="6" t="s">
        <v>1170</v>
      </c>
      <c r="D4" s="6" t="s">
        <v>1171</v>
      </c>
      <c r="E4" s="6" t="s">
        <v>1172</v>
      </c>
      <c r="F4" s="6" t="s">
        <v>1173</v>
      </c>
    </row>
    <row r="5" spans="1:6" ht="24" customHeight="1">
      <c r="A5" s="7">
        <v>1</v>
      </c>
      <c r="B5" s="7"/>
      <c r="C5" s="8"/>
      <c r="D5" s="7"/>
      <c r="E5" s="7"/>
      <c r="F5" s="7"/>
    </row>
    <row r="6" spans="1:6" ht="24" customHeight="1">
      <c r="A6" s="7">
        <v>2</v>
      </c>
      <c r="B6" s="7"/>
      <c r="C6" s="8"/>
      <c r="D6" s="7"/>
      <c r="E6" s="7"/>
      <c r="F6" s="7"/>
    </row>
    <row r="7" spans="1:6" ht="24" customHeight="1">
      <c r="A7" s="7">
        <v>3</v>
      </c>
      <c r="B7" s="9"/>
      <c r="C7" s="9"/>
      <c r="D7" s="9"/>
      <c r="E7" s="9"/>
      <c r="F7" s="10"/>
    </row>
  </sheetData>
  <sheetProtection/>
  <mergeCells count="3">
    <mergeCell ref="A1:B1"/>
    <mergeCell ref="A2:F2"/>
    <mergeCell ref="A3:F3"/>
  </mergeCells>
  <printOptions horizontalCentered="1"/>
  <pageMargins left="0.39305555555555555" right="0.39305555555555555" top="0.7868055555555555" bottom="0.7868055555555555" header="0" footer="0"/>
  <pageSetup firstPageNumber="58" useFirstPageNumber="1" horizontalDpi="600" verticalDpi="600" orientation="landscape" paperSize="9" scale="95"/>
  <headerFooter>
    <oddFooter>&amp;C59</oddFooter>
  </headerFooter>
</worksheet>
</file>

<file path=xl/worksheets/sheet5.xml><?xml version="1.0" encoding="utf-8"?>
<worksheet xmlns="http://schemas.openxmlformats.org/spreadsheetml/2006/main" xmlns:r="http://schemas.openxmlformats.org/officeDocument/2006/relationships">
  <sheetPr>
    <tabColor rgb="FF00FF00"/>
  </sheetPr>
  <dimension ref="A1:N42"/>
  <sheetViews>
    <sheetView showZeros="0" zoomScalePageLayoutView="0" workbookViewId="0" topLeftCell="A1">
      <pane xSplit="1" ySplit="5" topLeftCell="B30" activePane="bottomRight" state="frozen"/>
      <selection pane="topLeft" activeCell="A1" sqref="A1"/>
      <selection pane="topRight" activeCell="A1" sqref="A1"/>
      <selection pane="bottomLeft" activeCell="A1" sqref="A1"/>
      <selection pane="bottomRight" activeCell="E19" sqref="E19"/>
    </sheetView>
  </sheetViews>
  <sheetFormatPr defaultColWidth="9.140625" defaultRowHeight="21.75" customHeight="1"/>
  <cols>
    <col min="1" max="1" width="43.7109375" style="295" customWidth="1"/>
    <col min="2" max="6" width="19.00390625" style="295" customWidth="1"/>
    <col min="7" max="7" width="19.00390625" style="296" customWidth="1"/>
    <col min="8" max="8" width="43.7109375" style="295" customWidth="1"/>
    <col min="9" max="11" width="17.421875" style="295" customWidth="1"/>
    <col min="12" max="12" width="17.421875" style="297" customWidth="1"/>
    <col min="13" max="13" width="17.421875" style="295" customWidth="1"/>
    <col min="14" max="14" width="17.421875" style="298" customWidth="1"/>
    <col min="15" max="15" width="9.00390625" style="295" customWidth="1"/>
    <col min="16" max="16" width="12.57421875" style="295" bestFit="1" customWidth="1"/>
    <col min="17" max="17" width="9.00390625" style="295" customWidth="1"/>
    <col min="18" max="18" width="12.57421875" style="295" bestFit="1" customWidth="1"/>
    <col min="19" max="239" width="9.00390625" style="295" customWidth="1"/>
    <col min="240" max="240" width="4.8515625" style="295" customWidth="1"/>
    <col min="241" max="241" width="30.57421875" style="295" customWidth="1"/>
    <col min="242" max="242" width="17.00390625" style="295" customWidth="1"/>
    <col min="243" max="243" width="13.421875" style="295" customWidth="1"/>
    <col min="244" max="244" width="32.140625" style="295" customWidth="1"/>
    <col min="245" max="245" width="15.421875" style="295" customWidth="1"/>
    <col min="246" max="246" width="12.28125" style="295" customWidth="1"/>
    <col min="247" max="16384" width="9.00390625" style="295" customWidth="1"/>
  </cols>
  <sheetData>
    <row r="1" spans="1:14" ht="15.75">
      <c r="A1" s="231" t="s">
        <v>97</v>
      </c>
      <c r="B1" s="231"/>
      <c r="C1" s="231"/>
      <c r="D1" s="231"/>
      <c r="E1" s="231"/>
      <c r="F1" s="231"/>
      <c r="H1" s="231" t="s">
        <v>98</v>
      </c>
      <c r="I1" s="231"/>
      <c r="J1" s="231"/>
      <c r="K1" s="231"/>
      <c r="L1" s="314"/>
      <c r="M1" s="231"/>
      <c r="N1" s="315"/>
    </row>
    <row r="2" spans="1:14" ht="23.25" customHeight="1">
      <c r="A2" s="380" t="s">
        <v>99</v>
      </c>
      <c r="B2" s="380"/>
      <c r="C2" s="380"/>
      <c r="D2" s="380"/>
      <c r="E2" s="380"/>
      <c r="F2" s="380"/>
      <c r="G2" s="381"/>
      <c r="H2" s="380" t="s">
        <v>99</v>
      </c>
      <c r="I2" s="380"/>
      <c r="J2" s="380"/>
      <c r="K2" s="380"/>
      <c r="L2" s="382"/>
      <c r="M2" s="380"/>
      <c r="N2" s="380"/>
    </row>
    <row r="3" spans="1:14" ht="18" customHeight="1">
      <c r="A3" s="286"/>
      <c r="B3" s="286"/>
      <c r="C3" s="286"/>
      <c r="D3" s="286"/>
      <c r="E3" s="286"/>
      <c r="F3" s="286"/>
      <c r="G3" s="299" t="s">
        <v>43</v>
      </c>
      <c r="H3" s="286"/>
      <c r="I3" s="286"/>
      <c r="J3" s="286"/>
      <c r="K3" s="286"/>
      <c r="L3" s="316"/>
      <c r="M3" s="286"/>
      <c r="N3" s="317" t="s">
        <v>43</v>
      </c>
    </row>
    <row r="4" spans="1:14" ht="31.5">
      <c r="A4" s="300" t="s">
        <v>44</v>
      </c>
      <c r="B4" s="235" t="s">
        <v>100</v>
      </c>
      <c r="C4" s="235" t="s">
        <v>101</v>
      </c>
      <c r="D4" s="235" t="s">
        <v>102</v>
      </c>
      <c r="E4" s="235" t="s">
        <v>45</v>
      </c>
      <c r="F4" s="235" t="s">
        <v>103</v>
      </c>
      <c r="G4" s="236" t="s">
        <v>104</v>
      </c>
      <c r="H4" s="300" t="s">
        <v>105</v>
      </c>
      <c r="I4" s="235" t="s">
        <v>100</v>
      </c>
      <c r="J4" s="235" t="s">
        <v>106</v>
      </c>
      <c r="K4" s="235" t="s">
        <v>107</v>
      </c>
      <c r="L4" s="162" t="s">
        <v>45</v>
      </c>
      <c r="M4" s="235" t="s">
        <v>103</v>
      </c>
      <c r="N4" s="318" t="s">
        <v>104</v>
      </c>
    </row>
    <row r="5" spans="1:14" ht="15.75">
      <c r="A5" s="301" t="s">
        <v>108</v>
      </c>
      <c r="B5" s="302">
        <v>726253</v>
      </c>
      <c r="C5" s="302">
        <v>889253</v>
      </c>
      <c r="D5" s="302">
        <v>914136</v>
      </c>
      <c r="E5" s="302">
        <v>914136</v>
      </c>
      <c r="F5" s="238"/>
      <c r="G5" s="303"/>
      <c r="H5" s="301" t="s">
        <v>109</v>
      </c>
      <c r="I5" s="302">
        <v>726253</v>
      </c>
      <c r="J5" s="302">
        <v>889253</v>
      </c>
      <c r="K5" s="302">
        <v>914136</v>
      </c>
      <c r="L5" s="118">
        <v>914136</v>
      </c>
      <c r="M5" s="238"/>
      <c r="N5" s="319"/>
    </row>
    <row r="6" spans="1:14" ht="16.5" customHeight="1">
      <c r="A6" s="166" t="s">
        <v>110</v>
      </c>
      <c r="B6" s="302">
        <v>351000</v>
      </c>
      <c r="C6" s="302">
        <v>363000</v>
      </c>
      <c r="D6" s="302">
        <v>383418</v>
      </c>
      <c r="E6" s="302">
        <v>383418</v>
      </c>
      <c r="F6" s="238">
        <v>100</v>
      </c>
      <c r="G6" s="242">
        <v>16.8</v>
      </c>
      <c r="H6" s="166" t="s">
        <v>111</v>
      </c>
      <c r="I6" s="302">
        <v>636253</v>
      </c>
      <c r="J6" s="302">
        <v>735836</v>
      </c>
      <c r="K6" s="302">
        <v>703088</v>
      </c>
      <c r="L6" s="118">
        <v>652385</v>
      </c>
      <c r="M6" s="258">
        <v>92.8</v>
      </c>
      <c r="N6" s="173">
        <v>-5.2</v>
      </c>
    </row>
    <row r="7" spans="1:14" ht="16.5" customHeight="1">
      <c r="A7" s="125" t="s">
        <v>112</v>
      </c>
      <c r="B7" s="304">
        <v>201000</v>
      </c>
      <c r="C7" s="304">
        <v>151000</v>
      </c>
      <c r="D7" s="304">
        <v>147170</v>
      </c>
      <c r="E7" s="304">
        <v>147170</v>
      </c>
      <c r="F7" s="238">
        <v>100</v>
      </c>
      <c r="G7" s="242">
        <v>-12</v>
      </c>
      <c r="H7" s="140" t="s">
        <v>113</v>
      </c>
      <c r="I7" s="304">
        <v>59206</v>
      </c>
      <c r="J7" s="304">
        <v>64636</v>
      </c>
      <c r="K7" s="304">
        <v>56997</v>
      </c>
      <c r="L7" s="145">
        <v>56954</v>
      </c>
      <c r="M7" s="320">
        <v>99.9</v>
      </c>
      <c r="N7" s="173">
        <v>16.4</v>
      </c>
    </row>
    <row r="8" spans="1:14" ht="16.5" customHeight="1">
      <c r="A8" s="125" t="s">
        <v>114</v>
      </c>
      <c r="B8" s="305">
        <v>55000</v>
      </c>
      <c r="C8" s="305">
        <v>35000</v>
      </c>
      <c r="D8" s="305">
        <v>37784</v>
      </c>
      <c r="E8" s="305">
        <v>37784</v>
      </c>
      <c r="F8" s="238">
        <v>100</v>
      </c>
      <c r="G8" s="242">
        <v>21.7</v>
      </c>
      <c r="H8" s="140" t="s">
        <v>115</v>
      </c>
      <c r="I8" s="304">
        <v>4667</v>
      </c>
      <c r="J8" s="306">
        <v>4600</v>
      </c>
      <c r="K8" s="304">
        <v>4106</v>
      </c>
      <c r="L8" s="321">
        <v>4106</v>
      </c>
      <c r="M8" s="320">
        <v>100</v>
      </c>
      <c r="N8" s="173">
        <v>800.4</v>
      </c>
    </row>
    <row r="9" spans="1:14" ht="16.5" customHeight="1">
      <c r="A9" s="125" t="s">
        <v>116</v>
      </c>
      <c r="B9" s="305">
        <v>16000</v>
      </c>
      <c r="C9" s="305">
        <v>14500</v>
      </c>
      <c r="D9" s="305">
        <v>14423</v>
      </c>
      <c r="E9" s="305">
        <v>14423</v>
      </c>
      <c r="F9" s="238">
        <v>100</v>
      </c>
      <c r="G9" s="242">
        <v>2.7</v>
      </c>
      <c r="H9" s="140" t="s">
        <v>117</v>
      </c>
      <c r="I9" s="304">
        <v>46226</v>
      </c>
      <c r="J9" s="306">
        <v>46000</v>
      </c>
      <c r="K9" s="304">
        <v>40044</v>
      </c>
      <c r="L9" s="321">
        <v>38797</v>
      </c>
      <c r="M9" s="320">
        <v>96.9</v>
      </c>
      <c r="N9" s="173">
        <v>19.8</v>
      </c>
    </row>
    <row r="10" spans="1:14" ht="16.5" customHeight="1">
      <c r="A10" s="125" t="s">
        <v>118</v>
      </c>
      <c r="B10" s="305">
        <v>2500</v>
      </c>
      <c r="C10" s="305">
        <v>3300</v>
      </c>
      <c r="D10" s="305">
        <v>3308</v>
      </c>
      <c r="E10" s="305">
        <v>3308</v>
      </c>
      <c r="F10" s="238">
        <v>100</v>
      </c>
      <c r="G10" s="242">
        <v>51.4</v>
      </c>
      <c r="H10" s="140" t="s">
        <v>119</v>
      </c>
      <c r="I10" s="304">
        <v>140072</v>
      </c>
      <c r="J10" s="306">
        <v>140000</v>
      </c>
      <c r="K10" s="304">
        <v>143789</v>
      </c>
      <c r="L10" s="321">
        <v>138843</v>
      </c>
      <c r="M10" s="320">
        <v>96.6</v>
      </c>
      <c r="N10" s="173">
        <v>0.5</v>
      </c>
    </row>
    <row r="11" spans="1:14" ht="16.5" customHeight="1">
      <c r="A11" s="125" t="s">
        <v>120</v>
      </c>
      <c r="B11" s="305">
        <v>5000</v>
      </c>
      <c r="C11" s="305">
        <v>1000</v>
      </c>
      <c r="D11" s="305">
        <v>1057</v>
      </c>
      <c r="E11" s="305">
        <v>1057</v>
      </c>
      <c r="F11" s="238">
        <v>100</v>
      </c>
      <c r="G11" s="242">
        <v>-36.4</v>
      </c>
      <c r="H11" s="140" t="s">
        <v>121</v>
      </c>
      <c r="I11" s="304">
        <v>10590</v>
      </c>
      <c r="J11" s="306">
        <v>11040</v>
      </c>
      <c r="K11" s="304">
        <v>10118</v>
      </c>
      <c r="L11" s="321">
        <v>9076</v>
      </c>
      <c r="M11" s="320">
        <v>89.7</v>
      </c>
      <c r="N11" s="173">
        <v>6.3</v>
      </c>
    </row>
    <row r="12" spans="1:14" ht="16.5" customHeight="1">
      <c r="A12" s="125" t="s">
        <v>122</v>
      </c>
      <c r="B12" s="305">
        <v>13200</v>
      </c>
      <c r="C12" s="305">
        <v>10000</v>
      </c>
      <c r="D12" s="305">
        <v>10160</v>
      </c>
      <c r="E12" s="305">
        <v>10160</v>
      </c>
      <c r="F12" s="238">
        <v>100</v>
      </c>
      <c r="G12" s="242">
        <v>2.7</v>
      </c>
      <c r="H12" s="140" t="s">
        <v>123</v>
      </c>
      <c r="I12" s="304">
        <v>9456</v>
      </c>
      <c r="J12" s="306">
        <v>12000</v>
      </c>
      <c r="K12" s="304">
        <v>12617</v>
      </c>
      <c r="L12" s="321">
        <v>11302</v>
      </c>
      <c r="M12" s="320">
        <v>89.6</v>
      </c>
      <c r="N12" s="173">
        <v>-5.3</v>
      </c>
    </row>
    <row r="13" spans="1:14" ht="16.5" customHeight="1">
      <c r="A13" s="125" t="s">
        <v>124</v>
      </c>
      <c r="B13" s="305">
        <v>7100</v>
      </c>
      <c r="C13" s="305">
        <v>9500</v>
      </c>
      <c r="D13" s="305">
        <v>9384</v>
      </c>
      <c r="E13" s="305">
        <v>9384</v>
      </c>
      <c r="F13" s="238">
        <v>100</v>
      </c>
      <c r="G13" s="242">
        <v>40.5</v>
      </c>
      <c r="H13" s="140" t="s">
        <v>125</v>
      </c>
      <c r="I13" s="304">
        <v>80622</v>
      </c>
      <c r="J13" s="306">
        <v>98000</v>
      </c>
      <c r="K13" s="304">
        <v>99713</v>
      </c>
      <c r="L13" s="321">
        <v>97528</v>
      </c>
      <c r="M13" s="320">
        <v>97.8</v>
      </c>
      <c r="N13" s="173">
        <v>28.9</v>
      </c>
    </row>
    <row r="14" spans="1:14" ht="16.5" customHeight="1">
      <c r="A14" s="125" t="s">
        <v>126</v>
      </c>
      <c r="B14" s="305">
        <v>2000</v>
      </c>
      <c r="C14" s="305">
        <v>3500</v>
      </c>
      <c r="D14" s="305">
        <v>3479</v>
      </c>
      <c r="E14" s="305">
        <v>3479</v>
      </c>
      <c r="F14" s="238">
        <v>100</v>
      </c>
      <c r="G14" s="242">
        <v>37.9</v>
      </c>
      <c r="H14" s="140" t="s">
        <v>127</v>
      </c>
      <c r="I14" s="304">
        <v>57764</v>
      </c>
      <c r="J14" s="306">
        <v>66000</v>
      </c>
      <c r="K14" s="304">
        <v>74060</v>
      </c>
      <c r="L14" s="321">
        <v>65149</v>
      </c>
      <c r="M14" s="320">
        <v>88</v>
      </c>
      <c r="N14" s="173">
        <v>-38.2</v>
      </c>
    </row>
    <row r="15" spans="1:14" ht="16.5" customHeight="1">
      <c r="A15" s="125" t="s">
        <v>128</v>
      </c>
      <c r="B15" s="305">
        <v>20000</v>
      </c>
      <c r="C15" s="305">
        <v>20000</v>
      </c>
      <c r="D15" s="305">
        <v>20730</v>
      </c>
      <c r="E15" s="305">
        <v>20730</v>
      </c>
      <c r="F15" s="238">
        <v>100</v>
      </c>
      <c r="G15" s="242">
        <v>11.2</v>
      </c>
      <c r="H15" s="140" t="s">
        <v>129</v>
      </c>
      <c r="I15" s="304">
        <v>15305</v>
      </c>
      <c r="J15" s="306">
        <v>18000</v>
      </c>
      <c r="K15" s="304">
        <v>19632</v>
      </c>
      <c r="L15" s="321">
        <v>17435</v>
      </c>
      <c r="M15" s="320">
        <v>88.8</v>
      </c>
      <c r="N15" s="173">
        <v>-9.5</v>
      </c>
    </row>
    <row r="16" spans="1:14" ht="16.5" customHeight="1">
      <c r="A16" s="125" t="s">
        <v>130</v>
      </c>
      <c r="B16" s="305">
        <v>33000</v>
      </c>
      <c r="C16" s="305">
        <v>10000</v>
      </c>
      <c r="D16" s="305">
        <v>7931</v>
      </c>
      <c r="E16" s="305">
        <v>7931</v>
      </c>
      <c r="F16" s="238">
        <v>100</v>
      </c>
      <c r="G16" s="242">
        <v>-75.6</v>
      </c>
      <c r="H16" s="140" t="s">
        <v>131</v>
      </c>
      <c r="I16" s="304">
        <v>35674</v>
      </c>
      <c r="J16" s="306">
        <v>87000</v>
      </c>
      <c r="K16" s="304">
        <v>86700</v>
      </c>
      <c r="L16" s="321">
        <v>86602</v>
      </c>
      <c r="M16" s="320">
        <v>99.9</v>
      </c>
      <c r="N16" s="173">
        <v>-31.7</v>
      </c>
    </row>
    <row r="17" spans="1:14" ht="16.5" customHeight="1">
      <c r="A17" s="125" t="s">
        <v>132</v>
      </c>
      <c r="B17" s="305">
        <v>7000</v>
      </c>
      <c r="C17" s="305">
        <v>4000</v>
      </c>
      <c r="D17" s="305">
        <v>3896</v>
      </c>
      <c r="E17" s="305">
        <v>3896</v>
      </c>
      <c r="F17" s="238">
        <v>100</v>
      </c>
      <c r="G17" s="242">
        <v>-53.2</v>
      </c>
      <c r="H17" s="140" t="s">
        <v>133</v>
      </c>
      <c r="I17" s="304">
        <v>54721</v>
      </c>
      <c r="J17" s="306">
        <v>56000</v>
      </c>
      <c r="K17" s="304">
        <v>70092</v>
      </c>
      <c r="L17" s="321">
        <v>52224</v>
      </c>
      <c r="M17" s="320">
        <v>74.5</v>
      </c>
      <c r="N17" s="173">
        <v>-9.7</v>
      </c>
    </row>
    <row r="18" spans="1:14" ht="16.5" customHeight="1">
      <c r="A18" s="125" t="s">
        <v>134</v>
      </c>
      <c r="B18" s="305">
        <v>40000</v>
      </c>
      <c r="C18" s="305">
        <v>40000</v>
      </c>
      <c r="D18" s="305">
        <v>34800</v>
      </c>
      <c r="E18" s="305">
        <v>34800</v>
      </c>
      <c r="F18" s="238">
        <v>100</v>
      </c>
      <c r="G18" s="242">
        <v>-12.1</v>
      </c>
      <c r="H18" s="140" t="s">
        <v>135</v>
      </c>
      <c r="I18" s="304">
        <v>23885</v>
      </c>
      <c r="J18" s="306">
        <v>30000</v>
      </c>
      <c r="K18" s="304">
        <v>28625</v>
      </c>
      <c r="L18" s="145">
        <v>21581</v>
      </c>
      <c r="M18" s="320">
        <v>75.4</v>
      </c>
      <c r="N18" s="173">
        <v>29.2</v>
      </c>
    </row>
    <row r="19" spans="1:14" ht="16.5" customHeight="1">
      <c r="A19" s="125" t="s">
        <v>136</v>
      </c>
      <c r="B19" s="305">
        <v>200</v>
      </c>
      <c r="C19" s="305">
        <v>200</v>
      </c>
      <c r="D19" s="305">
        <v>218</v>
      </c>
      <c r="E19" s="305">
        <v>218</v>
      </c>
      <c r="F19" s="238">
        <v>100</v>
      </c>
      <c r="G19" s="242">
        <v>91.2</v>
      </c>
      <c r="H19" s="140" t="s">
        <v>137</v>
      </c>
      <c r="I19" s="304">
        <v>5265</v>
      </c>
      <c r="J19" s="306">
        <v>6000</v>
      </c>
      <c r="K19" s="304">
        <v>5445</v>
      </c>
      <c r="L19" s="321">
        <v>4818</v>
      </c>
      <c r="M19" s="320">
        <v>88.5</v>
      </c>
      <c r="N19" s="173">
        <v>-5.3</v>
      </c>
    </row>
    <row r="20" spans="1:14" ht="16.5" customHeight="1">
      <c r="A20" s="125" t="s">
        <v>138</v>
      </c>
      <c r="B20" s="304"/>
      <c r="C20" s="306"/>
      <c r="D20" s="306"/>
      <c r="E20" s="305"/>
      <c r="F20" s="238"/>
      <c r="G20" s="242"/>
      <c r="H20" s="140" t="s">
        <v>139</v>
      </c>
      <c r="I20" s="304">
        <v>1359</v>
      </c>
      <c r="J20" s="306">
        <v>1755</v>
      </c>
      <c r="K20" s="304">
        <v>2966</v>
      </c>
      <c r="L20" s="321">
        <v>1754</v>
      </c>
      <c r="M20" s="320">
        <v>59.1</v>
      </c>
      <c r="N20" s="173">
        <v>100</v>
      </c>
    </row>
    <row r="21" spans="1:14" ht="16.5" customHeight="1">
      <c r="A21" s="125" t="s">
        <v>140</v>
      </c>
      <c r="B21" s="304">
        <v>150000</v>
      </c>
      <c r="C21" s="304">
        <v>212000</v>
      </c>
      <c r="D21" s="304">
        <v>236248</v>
      </c>
      <c r="E21" s="304">
        <v>236248</v>
      </c>
      <c r="F21" s="238">
        <v>100</v>
      </c>
      <c r="G21" s="242">
        <v>46.7</v>
      </c>
      <c r="H21" s="140" t="s">
        <v>141</v>
      </c>
      <c r="I21" s="304">
        <v>500</v>
      </c>
      <c r="J21" s="306">
        <v>984</v>
      </c>
      <c r="K21" s="304">
        <v>984</v>
      </c>
      <c r="L21" s="321">
        <v>984</v>
      </c>
      <c r="M21" s="320">
        <v>100</v>
      </c>
      <c r="N21" s="173">
        <v>65.4</v>
      </c>
    </row>
    <row r="22" spans="1:14" ht="16.5" customHeight="1">
      <c r="A22" s="125" t="s">
        <v>142</v>
      </c>
      <c r="B22" s="305">
        <v>34500</v>
      </c>
      <c r="C22" s="305">
        <v>70000</v>
      </c>
      <c r="D22" s="305">
        <v>73166</v>
      </c>
      <c r="E22" s="305">
        <v>73166</v>
      </c>
      <c r="F22" s="238">
        <v>100</v>
      </c>
      <c r="G22" s="242">
        <v>229.7</v>
      </c>
      <c r="H22" s="117" t="s">
        <v>143</v>
      </c>
      <c r="I22" s="304"/>
      <c r="J22" s="306">
        <v>1000</v>
      </c>
      <c r="K22" s="304">
        <v>1000</v>
      </c>
      <c r="L22" s="321">
        <v>1000</v>
      </c>
      <c r="M22" s="320">
        <v>100</v>
      </c>
      <c r="N22" s="173"/>
    </row>
    <row r="23" spans="1:14" ht="16.5" customHeight="1">
      <c r="A23" s="125" t="s">
        <v>144</v>
      </c>
      <c r="B23" s="305">
        <v>15000</v>
      </c>
      <c r="C23" s="305">
        <v>7000</v>
      </c>
      <c r="D23" s="305">
        <v>6822</v>
      </c>
      <c r="E23" s="305">
        <v>6822</v>
      </c>
      <c r="F23" s="238">
        <v>100</v>
      </c>
      <c r="G23" s="242">
        <v>-51.4</v>
      </c>
      <c r="H23" s="140" t="s">
        <v>145</v>
      </c>
      <c r="I23" s="304">
        <v>9738</v>
      </c>
      <c r="J23" s="306">
        <v>10000</v>
      </c>
      <c r="K23" s="304">
        <v>5139</v>
      </c>
      <c r="L23" s="321">
        <v>5139</v>
      </c>
      <c r="M23" s="320">
        <v>100</v>
      </c>
      <c r="N23" s="173">
        <v>70.3</v>
      </c>
    </row>
    <row r="24" spans="1:14" ht="16.5" customHeight="1">
      <c r="A24" s="125" t="s">
        <v>146</v>
      </c>
      <c r="B24" s="305">
        <v>5000</v>
      </c>
      <c r="C24" s="307">
        <v>7000</v>
      </c>
      <c r="D24" s="305">
        <v>7647</v>
      </c>
      <c r="E24" s="305">
        <v>7647</v>
      </c>
      <c r="F24" s="238">
        <v>100</v>
      </c>
      <c r="G24" s="242">
        <v>61.8</v>
      </c>
      <c r="H24" s="140" t="s">
        <v>147</v>
      </c>
      <c r="I24" s="304">
        <v>11504</v>
      </c>
      <c r="J24" s="306">
        <v>12000</v>
      </c>
      <c r="K24" s="304">
        <v>12367</v>
      </c>
      <c r="L24" s="321">
        <v>11055</v>
      </c>
      <c r="M24" s="320">
        <v>89.4</v>
      </c>
      <c r="N24" s="173">
        <v>3.3</v>
      </c>
    </row>
    <row r="25" spans="1:14" ht="16.5" customHeight="1">
      <c r="A25" s="117" t="s">
        <v>148</v>
      </c>
      <c r="B25" s="305">
        <v>83500</v>
      </c>
      <c r="C25" s="307">
        <v>123600</v>
      </c>
      <c r="D25" s="305">
        <v>144223</v>
      </c>
      <c r="E25" s="305">
        <v>144223</v>
      </c>
      <c r="F25" s="238">
        <v>100</v>
      </c>
      <c r="G25" s="242">
        <v>29.3</v>
      </c>
      <c r="H25" s="140" t="s">
        <v>149</v>
      </c>
      <c r="I25" s="304"/>
      <c r="J25" s="311"/>
      <c r="K25" s="304">
        <v>297</v>
      </c>
      <c r="L25" s="238"/>
      <c r="M25" s="320">
        <v>0</v>
      </c>
      <c r="N25" s="258"/>
    </row>
    <row r="26" spans="1:14" ht="16.5" customHeight="1">
      <c r="A26" s="117" t="s">
        <v>150</v>
      </c>
      <c r="B26" s="305">
        <v>8000</v>
      </c>
      <c r="C26" s="307">
        <v>300</v>
      </c>
      <c r="D26" s="305">
        <v>294</v>
      </c>
      <c r="E26" s="305">
        <v>294</v>
      </c>
      <c r="F26" s="238">
        <v>100</v>
      </c>
      <c r="G26" s="242"/>
      <c r="H26" s="140" t="s">
        <v>151</v>
      </c>
      <c r="I26" s="304">
        <v>13288</v>
      </c>
      <c r="J26" s="311">
        <v>14000</v>
      </c>
      <c r="K26" s="304">
        <v>10576</v>
      </c>
      <c r="L26" s="238">
        <v>10217</v>
      </c>
      <c r="M26" s="320">
        <v>96.6</v>
      </c>
      <c r="N26" s="258">
        <v>43.5</v>
      </c>
    </row>
    <row r="27" spans="1:14" ht="16.5" customHeight="1">
      <c r="A27" s="166" t="s">
        <v>152</v>
      </c>
      <c r="B27" s="302">
        <v>1500</v>
      </c>
      <c r="C27" s="308">
        <v>600</v>
      </c>
      <c r="D27" s="302">
        <v>561</v>
      </c>
      <c r="E27" s="302">
        <v>561</v>
      </c>
      <c r="F27" s="238">
        <v>100</v>
      </c>
      <c r="G27" s="242"/>
      <c r="H27" s="140" t="s">
        <v>153</v>
      </c>
      <c r="I27" s="304">
        <v>15000</v>
      </c>
      <c r="J27" s="311">
        <v>15000</v>
      </c>
      <c r="K27" s="304"/>
      <c r="L27" s="238"/>
      <c r="M27" s="320"/>
      <c r="N27" s="258"/>
    </row>
    <row r="28" spans="1:14" ht="16.5" customHeight="1">
      <c r="A28" s="117" t="s">
        <v>154</v>
      </c>
      <c r="B28" s="309">
        <v>2500</v>
      </c>
      <c r="C28" s="307">
        <v>3500</v>
      </c>
      <c r="D28" s="304">
        <v>3535</v>
      </c>
      <c r="E28" s="304">
        <v>3535</v>
      </c>
      <c r="F28" s="238">
        <v>100</v>
      </c>
      <c r="G28" s="242">
        <v>-58.9</v>
      </c>
      <c r="H28" s="140" t="s">
        <v>155</v>
      </c>
      <c r="I28" s="304">
        <v>24000</v>
      </c>
      <c r="J28" s="311">
        <v>24000</v>
      </c>
      <c r="K28" s="304"/>
      <c r="L28" s="238"/>
      <c r="M28" s="320"/>
      <c r="N28" s="258"/>
    </row>
    <row r="29" spans="1:14" ht="16.5" customHeight="1">
      <c r="A29" s="166" t="s">
        <v>156</v>
      </c>
      <c r="B29" s="305">
        <v>375253</v>
      </c>
      <c r="C29" s="310">
        <v>526253</v>
      </c>
      <c r="D29" s="304">
        <v>530718</v>
      </c>
      <c r="E29" s="304">
        <v>530718</v>
      </c>
      <c r="F29" s="238"/>
      <c r="G29" s="242"/>
      <c r="H29" s="140" t="s">
        <v>157</v>
      </c>
      <c r="I29" s="302">
        <v>17411</v>
      </c>
      <c r="J29" s="311">
        <v>17817</v>
      </c>
      <c r="K29" s="304">
        <v>17817</v>
      </c>
      <c r="L29" s="238">
        <v>17817</v>
      </c>
      <c r="M29" s="320">
        <v>100</v>
      </c>
      <c r="N29" s="258">
        <v>1.9</v>
      </c>
    </row>
    <row r="30" spans="1:14" ht="16.5" customHeight="1">
      <c r="A30" s="94" t="s">
        <v>158</v>
      </c>
      <c r="B30" s="305">
        <v>157737</v>
      </c>
      <c r="C30" s="307">
        <v>215737</v>
      </c>
      <c r="D30" s="304">
        <v>220565</v>
      </c>
      <c r="E30" s="304">
        <v>220565</v>
      </c>
      <c r="F30" s="238"/>
      <c r="G30" s="242"/>
      <c r="H30" s="140" t="s">
        <v>159</v>
      </c>
      <c r="I30" s="302"/>
      <c r="J30" s="302">
        <v>4</v>
      </c>
      <c r="K30" s="302">
        <v>4</v>
      </c>
      <c r="L30" s="118">
        <v>4</v>
      </c>
      <c r="M30" s="320"/>
      <c r="N30" s="322">
        <v>100</v>
      </c>
    </row>
    <row r="31" spans="1:14" ht="16.5" customHeight="1">
      <c r="A31" s="94" t="s">
        <v>160</v>
      </c>
      <c r="B31" s="305">
        <v>8000</v>
      </c>
      <c r="C31" s="305">
        <v>8000</v>
      </c>
      <c r="D31" s="305">
        <v>7709</v>
      </c>
      <c r="E31" s="305">
        <v>7709</v>
      </c>
      <c r="F31" s="238"/>
      <c r="G31" s="242"/>
      <c r="H31" s="166" t="s">
        <v>161</v>
      </c>
      <c r="I31" s="305">
        <v>90000</v>
      </c>
      <c r="J31" s="302">
        <v>153417</v>
      </c>
      <c r="K31" s="302">
        <v>211048</v>
      </c>
      <c r="L31" s="118">
        <v>261751</v>
      </c>
      <c r="M31" s="117"/>
      <c r="N31" s="322"/>
    </row>
    <row r="32" spans="1:14" ht="16.5" customHeight="1">
      <c r="A32" s="94" t="s">
        <v>162</v>
      </c>
      <c r="B32" s="305">
        <v>20205</v>
      </c>
      <c r="C32" s="307">
        <v>20205</v>
      </c>
      <c r="D32" s="307">
        <v>20205</v>
      </c>
      <c r="E32" s="305">
        <v>20205</v>
      </c>
      <c r="F32" s="238"/>
      <c r="G32" s="242"/>
      <c r="H32" s="94" t="s">
        <v>163</v>
      </c>
      <c r="I32" s="305">
        <v>39000</v>
      </c>
      <c r="J32" s="302">
        <v>39000</v>
      </c>
      <c r="K32" s="302">
        <v>37320</v>
      </c>
      <c r="L32" s="118">
        <v>37320</v>
      </c>
      <c r="M32" s="238"/>
      <c r="N32" s="323"/>
    </row>
    <row r="33" spans="1:14" ht="16.5" customHeight="1">
      <c r="A33" s="94" t="s">
        <v>164</v>
      </c>
      <c r="B33" s="305">
        <v>181000</v>
      </c>
      <c r="C33" s="307">
        <v>181000</v>
      </c>
      <c r="D33" s="307">
        <v>180928</v>
      </c>
      <c r="E33" s="305">
        <v>180928</v>
      </c>
      <c r="F33" s="238"/>
      <c r="G33" s="242"/>
      <c r="H33" s="94" t="s">
        <v>165</v>
      </c>
      <c r="I33" s="305">
        <v>51000</v>
      </c>
      <c r="J33" s="305">
        <v>51000</v>
      </c>
      <c r="K33" s="305">
        <v>79000</v>
      </c>
      <c r="L33" s="321">
        <v>79000</v>
      </c>
      <c r="M33" s="321"/>
      <c r="N33" s="322"/>
    </row>
    <row r="34" spans="1:14" ht="16.5" customHeight="1">
      <c r="A34" s="94" t="s">
        <v>166</v>
      </c>
      <c r="B34" s="311"/>
      <c r="C34" s="312">
        <v>93000</v>
      </c>
      <c r="D34" s="312">
        <v>93000</v>
      </c>
      <c r="E34" s="305">
        <v>93000</v>
      </c>
      <c r="F34" s="238"/>
      <c r="G34" s="242"/>
      <c r="H34" s="94" t="s">
        <v>167</v>
      </c>
      <c r="I34" s="305"/>
      <c r="J34" s="305">
        <v>63417</v>
      </c>
      <c r="K34" s="305">
        <v>63417</v>
      </c>
      <c r="L34" s="321">
        <v>63417</v>
      </c>
      <c r="M34" s="321"/>
      <c r="N34" s="322"/>
    </row>
    <row r="35" spans="1:14" ht="16.5" customHeight="1">
      <c r="A35" s="94" t="s">
        <v>168</v>
      </c>
      <c r="B35" s="304"/>
      <c r="C35" s="310">
        <v>30000</v>
      </c>
      <c r="D35" s="310">
        <v>30000</v>
      </c>
      <c r="E35" s="304">
        <v>30000</v>
      </c>
      <c r="F35" s="238"/>
      <c r="G35" s="242"/>
      <c r="H35" s="94" t="s">
        <v>169</v>
      </c>
      <c r="I35" s="305"/>
      <c r="J35" s="305">
        <v>63417</v>
      </c>
      <c r="K35" s="305">
        <v>63417</v>
      </c>
      <c r="L35" s="321">
        <v>63417</v>
      </c>
      <c r="M35" s="321"/>
      <c r="N35" s="322"/>
    </row>
    <row r="36" spans="1:14" ht="16.5" customHeight="1">
      <c r="A36" s="94" t="s">
        <v>170</v>
      </c>
      <c r="B36" s="304"/>
      <c r="C36" s="304">
        <v>63000</v>
      </c>
      <c r="D36" s="304">
        <v>63000</v>
      </c>
      <c r="E36" s="304">
        <v>63000</v>
      </c>
      <c r="F36" s="238"/>
      <c r="G36" s="242"/>
      <c r="H36" s="94" t="s">
        <v>171</v>
      </c>
      <c r="I36" s="305"/>
      <c r="J36" s="305"/>
      <c r="K36" s="305"/>
      <c r="L36" s="321"/>
      <c r="M36" s="321"/>
      <c r="N36" s="322"/>
    </row>
    <row r="37" spans="1:14" ht="16.5" customHeight="1">
      <c r="A37" s="123" t="s">
        <v>172</v>
      </c>
      <c r="B37" s="304"/>
      <c r="C37" s="304"/>
      <c r="D37" s="304"/>
      <c r="E37" s="304"/>
      <c r="F37" s="238"/>
      <c r="G37" s="242"/>
      <c r="H37" s="94" t="s">
        <v>173</v>
      </c>
      <c r="I37" s="311"/>
      <c r="J37" s="311"/>
      <c r="K37" s="311">
        <v>23300</v>
      </c>
      <c r="L37" s="238">
        <v>23300</v>
      </c>
      <c r="M37" s="321"/>
      <c r="N37" s="322"/>
    </row>
    <row r="38" spans="1:14" ht="16.5" customHeight="1">
      <c r="A38" s="94" t="s">
        <v>174</v>
      </c>
      <c r="B38" s="304">
        <v>8311</v>
      </c>
      <c r="C38" s="304">
        <v>8311</v>
      </c>
      <c r="D38" s="304">
        <v>8311</v>
      </c>
      <c r="E38" s="304">
        <v>8311</v>
      </c>
      <c r="F38" s="238"/>
      <c r="G38" s="242"/>
      <c r="H38" s="94" t="s">
        <v>175</v>
      </c>
      <c r="I38" s="117"/>
      <c r="J38" s="117"/>
      <c r="K38" s="117"/>
      <c r="L38" s="238">
        <v>50703</v>
      </c>
      <c r="M38" s="117"/>
      <c r="N38" s="322"/>
    </row>
    <row r="39" spans="1:14" ht="16.5" customHeight="1">
      <c r="A39" s="383" t="s">
        <v>176</v>
      </c>
      <c r="B39" s="383"/>
      <c r="C39" s="383"/>
      <c r="D39" s="383"/>
      <c r="E39" s="383"/>
      <c r="F39" s="383"/>
      <c r="G39" s="384"/>
      <c r="H39" s="117" t="s">
        <v>177</v>
      </c>
      <c r="I39" s="117"/>
      <c r="J39" s="117"/>
      <c r="K39" s="117">
        <v>8011</v>
      </c>
      <c r="L39" s="238">
        <v>8011</v>
      </c>
      <c r="M39" s="117"/>
      <c r="N39" s="322"/>
    </row>
    <row r="40" spans="1:7" ht="16.5" customHeight="1">
      <c r="A40" s="385"/>
      <c r="B40" s="385"/>
      <c r="C40" s="385"/>
      <c r="D40" s="385"/>
      <c r="E40" s="385"/>
      <c r="F40" s="385"/>
      <c r="G40" s="386"/>
    </row>
    <row r="41" spans="1:12" ht="16.5" customHeight="1">
      <c r="A41" s="385"/>
      <c r="B41" s="385"/>
      <c r="C41" s="385"/>
      <c r="D41" s="385"/>
      <c r="E41" s="385"/>
      <c r="F41" s="385"/>
      <c r="G41" s="386"/>
      <c r="H41" s="313"/>
      <c r="I41" s="313"/>
      <c r="J41" s="313"/>
      <c r="K41" s="313"/>
      <c r="L41" s="324"/>
    </row>
    <row r="42" spans="8:12" ht="21.75" customHeight="1">
      <c r="H42" s="313"/>
      <c r="I42" s="313"/>
      <c r="J42" s="313"/>
      <c r="K42" s="313"/>
      <c r="L42" s="324"/>
    </row>
  </sheetData>
  <sheetProtection/>
  <mergeCells count="3">
    <mergeCell ref="A2:G2"/>
    <mergeCell ref="H2:N2"/>
    <mergeCell ref="A39:G41"/>
  </mergeCells>
  <printOptions horizontalCentered="1"/>
  <pageMargins left="0.3937007874015748" right="0.3937007874015748" top="0.7874015748031497" bottom="0.49" header="0" footer="0"/>
  <pageSetup firstPageNumber="3" useFirstPageNumber="1" fitToWidth="0" horizontalDpi="600" verticalDpi="600" orientation="landscape" paperSize="9" scale="71"/>
  <headerFooter>
    <oddFooter>&amp;C&amp;P</oddFooter>
  </headerFooter>
  <colBreaks count="1" manualBreakCount="1">
    <brk id="7" max="65535" man="1"/>
  </colBreaks>
</worksheet>
</file>

<file path=xl/worksheets/sheet6.xml><?xml version="1.0" encoding="utf-8"?>
<worksheet xmlns="http://schemas.openxmlformats.org/spreadsheetml/2006/main" xmlns:r="http://schemas.openxmlformats.org/officeDocument/2006/relationships">
  <sheetPr>
    <tabColor rgb="FF00FF00"/>
  </sheetPr>
  <dimension ref="A1:D35"/>
  <sheetViews>
    <sheetView zoomScale="115" zoomScaleNormal="115" zoomScalePageLayoutView="0" workbookViewId="0" topLeftCell="A13">
      <selection activeCell="E19" sqref="E19"/>
    </sheetView>
  </sheetViews>
  <sheetFormatPr defaultColWidth="9.140625" defaultRowHeight="15"/>
  <cols>
    <col min="1" max="3" width="20.57421875" style="30" customWidth="1"/>
    <col min="4" max="4" width="68.421875" style="30" customWidth="1"/>
    <col min="5" max="5" width="28.8515625" style="30" customWidth="1"/>
    <col min="6" max="16384" width="9.00390625" style="30" customWidth="1"/>
  </cols>
  <sheetData>
    <row r="1" spans="1:4" ht="56.25" customHeight="1">
      <c r="A1" s="387" t="s">
        <v>178</v>
      </c>
      <c r="B1" s="387"/>
      <c r="C1" s="387"/>
      <c r="D1" s="387"/>
    </row>
    <row r="2" spans="1:4" ht="10.5" customHeight="1">
      <c r="A2" s="388" t="s">
        <v>179</v>
      </c>
      <c r="B2" s="389"/>
      <c r="C2" s="389"/>
      <c r="D2" s="389"/>
    </row>
    <row r="3" spans="1:4" ht="10.5" customHeight="1">
      <c r="A3" s="389"/>
      <c r="B3" s="389"/>
      <c r="C3" s="389"/>
      <c r="D3" s="389"/>
    </row>
    <row r="4" spans="1:4" ht="10.5" customHeight="1">
      <c r="A4" s="389"/>
      <c r="B4" s="389"/>
      <c r="C4" s="389"/>
      <c r="D4" s="389"/>
    </row>
    <row r="5" spans="1:4" ht="10.5" customHeight="1">
      <c r="A5" s="389"/>
      <c r="B5" s="389"/>
      <c r="C5" s="389"/>
      <c r="D5" s="389"/>
    </row>
    <row r="6" spans="1:4" ht="10.5" customHeight="1">
      <c r="A6" s="389"/>
      <c r="B6" s="389"/>
      <c r="C6" s="389"/>
      <c r="D6" s="389"/>
    </row>
    <row r="7" spans="1:4" ht="10.5" customHeight="1">
      <c r="A7" s="389"/>
      <c r="B7" s="389"/>
      <c r="C7" s="389"/>
      <c r="D7" s="389"/>
    </row>
    <row r="8" spans="1:4" ht="10.5" customHeight="1">
      <c r="A8" s="389"/>
      <c r="B8" s="389"/>
      <c r="C8" s="389"/>
      <c r="D8" s="389"/>
    </row>
    <row r="9" spans="1:4" ht="10.5" customHeight="1">
      <c r="A9" s="389"/>
      <c r="B9" s="389"/>
      <c r="C9" s="389"/>
      <c r="D9" s="389"/>
    </row>
    <row r="10" spans="1:4" ht="10.5" customHeight="1">
      <c r="A10" s="389"/>
      <c r="B10" s="389"/>
      <c r="C10" s="389"/>
      <c r="D10" s="389"/>
    </row>
    <row r="11" spans="1:4" ht="10.5" customHeight="1">
      <c r="A11" s="389"/>
      <c r="B11" s="389"/>
      <c r="C11" s="389"/>
      <c r="D11" s="389"/>
    </row>
    <row r="12" spans="1:4" ht="10.5" customHeight="1">
      <c r="A12" s="389"/>
      <c r="B12" s="389"/>
      <c r="C12" s="389"/>
      <c r="D12" s="389"/>
    </row>
    <row r="13" spans="1:4" ht="10.5" customHeight="1">
      <c r="A13" s="389"/>
      <c r="B13" s="389"/>
      <c r="C13" s="389"/>
      <c r="D13" s="389"/>
    </row>
    <row r="14" spans="1:4" ht="10.5" customHeight="1">
      <c r="A14" s="389"/>
      <c r="B14" s="389"/>
      <c r="C14" s="389"/>
      <c r="D14" s="389"/>
    </row>
    <row r="15" spans="1:4" ht="10.5" customHeight="1">
      <c r="A15" s="389"/>
      <c r="B15" s="389"/>
      <c r="C15" s="389"/>
      <c r="D15" s="389"/>
    </row>
    <row r="16" spans="1:4" ht="10.5" customHeight="1">
      <c r="A16" s="389"/>
      <c r="B16" s="389"/>
      <c r="C16" s="389"/>
      <c r="D16" s="389"/>
    </row>
    <row r="17" spans="1:4" ht="10.5" customHeight="1">
      <c r="A17" s="389"/>
      <c r="B17" s="389"/>
      <c r="C17" s="389"/>
      <c r="D17" s="389"/>
    </row>
    <row r="18" spans="1:4" ht="10.5" customHeight="1">
      <c r="A18" s="389"/>
      <c r="B18" s="389"/>
      <c r="C18" s="389"/>
      <c r="D18" s="389"/>
    </row>
    <row r="19" spans="1:4" ht="10.5" customHeight="1">
      <c r="A19" s="389"/>
      <c r="B19" s="389"/>
      <c r="C19" s="389"/>
      <c r="D19" s="389"/>
    </row>
    <row r="20" spans="1:4" ht="10.5" customHeight="1">
      <c r="A20" s="389"/>
      <c r="B20" s="389"/>
      <c r="C20" s="389"/>
      <c r="D20" s="389"/>
    </row>
    <row r="21" spans="1:4" ht="10.5" customHeight="1">
      <c r="A21" s="389"/>
      <c r="B21" s="389"/>
      <c r="C21" s="389"/>
      <c r="D21" s="389"/>
    </row>
    <row r="22" spans="1:4" ht="10.5" customHeight="1">
      <c r="A22" s="389"/>
      <c r="B22" s="389"/>
      <c r="C22" s="389"/>
      <c r="D22" s="389"/>
    </row>
    <row r="23" spans="1:4" ht="10.5" customHeight="1">
      <c r="A23" s="389"/>
      <c r="B23" s="389"/>
      <c r="C23" s="389"/>
      <c r="D23" s="389"/>
    </row>
    <row r="24" spans="1:4" ht="10.5" customHeight="1">
      <c r="A24" s="389"/>
      <c r="B24" s="389"/>
      <c r="C24" s="389"/>
      <c r="D24" s="389"/>
    </row>
    <row r="25" spans="1:4" ht="10.5" customHeight="1">
      <c r="A25" s="389"/>
      <c r="B25" s="389"/>
      <c r="C25" s="389"/>
      <c r="D25" s="389"/>
    </row>
    <row r="26" spans="1:4" ht="10.5" customHeight="1">
      <c r="A26" s="389"/>
      <c r="B26" s="389"/>
      <c r="C26" s="389"/>
      <c r="D26" s="389"/>
    </row>
    <row r="27" spans="1:4" ht="10.5" customHeight="1">
      <c r="A27" s="389"/>
      <c r="B27" s="389"/>
      <c r="C27" s="389"/>
      <c r="D27" s="389"/>
    </row>
    <row r="28" spans="1:4" ht="10.5" customHeight="1">
      <c r="A28" s="389"/>
      <c r="B28" s="389"/>
      <c r="C28" s="389"/>
      <c r="D28" s="389"/>
    </row>
    <row r="29" spans="1:4" ht="10.5" customHeight="1">
      <c r="A29" s="389"/>
      <c r="B29" s="389"/>
      <c r="C29" s="389"/>
      <c r="D29" s="389"/>
    </row>
    <row r="30" spans="1:4" ht="10.5" customHeight="1">
      <c r="A30" s="389"/>
      <c r="B30" s="389"/>
      <c r="C30" s="389"/>
      <c r="D30" s="389"/>
    </row>
    <row r="31" spans="1:4" ht="10.5" customHeight="1">
      <c r="A31" s="389"/>
      <c r="B31" s="389"/>
      <c r="C31" s="389"/>
      <c r="D31" s="389"/>
    </row>
    <row r="32" spans="1:4" ht="10.5" customHeight="1">
      <c r="A32" s="389"/>
      <c r="B32" s="389"/>
      <c r="C32" s="389"/>
      <c r="D32" s="389"/>
    </row>
    <row r="33" spans="1:4" ht="10.5" customHeight="1">
      <c r="A33" s="389"/>
      <c r="B33" s="389"/>
      <c r="C33" s="389"/>
      <c r="D33" s="389"/>
    </row>
    <row r="34" spans="1:4" ht="10.5" customHeight="1">
      <c r="A34" s="389"/>
      <c r="B34" s="389"/>
      <c r="C34" s="389"/>
      <c r="D34" s="389"/>
    </row>
    <row r="35" spans="1:4" ht="10.5" customHeight="1">
      <c r="A35" s="389"/>
      <c r="B35" s="389"/>
      <c r="C35" s="389"/>
      <c r="D35" s="389"/>
    </row>
  </sheetData>
  <sheetProtection/>
  <mergeCells count="2">
    <mergeCell ref="A1:D1"/>
    <mergeCell ref="A2:D35"/>
  </mergeCells>
  <printOptions horizontalCentered="1"/>
  <pageMargins left="0.3937007874015748" right="0.3937007874015748" top="0.7874015748031497" bottom="0.7874015748031497" header="0" footer="0"/>
  <pageSetup firstPageNumber="5" useFirstPageNumber="1" horizontalDpi="600" verticalDpi="600" orientation="landscape" paperSize="9" scale="95"/>
  <headerFooter>
    <oddFooter>&amp;C&amp;P</oddFooter>
  </headerFooter>
</worksheet>
</file>

<file path=xl/worksheets/sheet7.xml><?xml version="1.0" encoding="utf-8"?>
<worksheet xmlns="http://schemas.openxmlformats.org/spreadsheetml/2006/main" xmlns:r="http://schemas.openxmlformats.org/officeDocument/2006/relationships">
  <sheetPr>
    <tabColor rgb="FFFF0000"/>
  </sheetPr>
  <dimension ref="A1:IV179"/>
  <sheetViews>
    <sheetView zoomScalePageLayoutView="0" workbookViewId="0" topLeftCell="D1">
      <selection activeCell="D1" sqref="A1:IV16384"/>
    </sheetView>
  </sheetViews>
  <sheetFormatPr defaultColWidth="9.140625" defaultRowHeight="15"/>
  <cols>
    <col min="1" max="3" width="5.7109375" style="30" hidden="1" customWidth="1"/>
    <col min="4" max="4" width="38.28125" style="77" customWidth="1"/>
    <col min="5" max="5" width="16.140625" style="30" customWidth="1"/>
    <col min="6" max="6" width="38.28125" style="283" customWidth="1"/>
    <col min="7" max="7" width="16.140625" style="284" customWidth="1"/>
    <col min="8" max="8" width="39.57421875" style="285" customWidth="1"/>
    <col min="9" max="9" width="16.140625" style="284" customWidth="1"/>
    <col min="10" max="10" width="9.00390625" style="30" customWidth="1"/>
    <col min="11" max="11" width="18.28125" style="30" customWidth="1"/>
    <col min="12" max="12" width="11.57421875" style="30" customWidth="1"/>
    <col min="13" max="16384" width="9.00390625" style="30" customWidth="1"/>
  </cols>
  <sheetData>
    <row r="1" spans="4:5" ht="15.75">
      <c r="D1" s="390" t="s">
        <v>180</v>
      </c>
      <c r="E1" s="390"/>
    </row>
    <row r="2" spans="4:9" ht="24">
      <c r="D2" s="380" t="s">
        <v>181</v>
      </c>
      <c r="E2" s="380"/>
      <c r="F2" s="391"/>
      <c r="G2" s="392"/>
      <c r="H2" s="392"/>
      <c r="I2" s="392"/>
    </row>
    <row r="3" spans="5:9" ht="15.75">
      <c r="E3" s="78"/>
      <c r="I3" s="78" t="s">
        <v>43</v>
      </c>
    </row>
    <row r="4" spans="4:9" ht="25.5" customHeight="1">
      <c r="D4" s="80" t="s">
        <v>182</v>
      </c>
      <c r="E4" s="81" t="s">
        <v>45</v>
      </c>
      <c r="F4" s="80" t="s">
        <v>182</v>
      </c>
      <c r="G4" s="81" t="s">
        <v>45</v>
      </c>
      <c r="H4" s="287" t="s">
        <v>182</v>
      </c>
      <c r="I4" s="81" t="s">
        <v>45</v>
      </c>
    </row>
    <row r="5" spans="1:10" ht="22.5" customHeight="1">
      <c r="A5" s="30">
        <v>1</v>
      </c>
      <c r="B5" s="30">
        <v>22</v>
      </c>
      <c r="C5" s="30">
        <v>43</v>
      </c>
      <c r="D5" s="288" t="s">
        <v>111</v>
      </c>
      <c r="E5" s="149">
        <f>E6+I26+E58+G61+I56+E83+G92+G127+I121+G148+I35+E123+I144+I154+E162+E165+E167+G158+I169+I172+G167</f>
        <v>652385</v>
      </c>
      <c r="F5" s="289" t="s">
        <v>183</v>
      </c>
      <c r="G5" s="290">
        <v>4655</v>
      </c>
      <c r="H5" s="289" t="s">
        <v>184</v>
      </c>
      <c r="I5" s="290">
        <v>50</v>
      </c>
      <c r="J5" s="293"/>
    </row>
    <row r="6" spans="1:10" ht="22.5" customHeight="1">
      <c r="A6" s="30">
        <v>2</v>
      </c>
      <c r="B6" s="30">
        <v>23</v>
      </c>
      <c r="C6" s="30">
        <v>44</v>
      </c>
      <c r="D6" s="289" t="s">
        <v>185</v>
      </c>
      <c r="E6" s="290">
        <v>56954</v>
      </c>
      <c r="F6" s="289" t="s">
        <v>186</v>
      </c>
      <c r="G6" s="290">
        <v>2583</v>
      </c>
      <c r="H6" s="289" t="s">
        <v>187</v>
      </c>
      <c r="I6" s="290">
        <v>293</v>
      </c>
      <c r="J6" s="293"/>
    </row>
    <row r="7" spans="1:10" ht="22.5" customHeight="1">
      <c r="A7" s="30">
        <v>3</v>
      </c>
      <c r="B7" s="30">
        <v>24</v>
      </c>
      <c r="C7" s="30">
        <v>45</v>
      </c>
      <c r="D7" s="289" t="s">
        <v>188</v>
      </c>
      <c r="E7" s="291">
        <v>2519</v>
      </c>
      <c r="F7" s="289" t="s">
        <v>189</v>
      </c>
      <c r="G7" s="290">
        <v>1734</v>
      </c>
      <c r="H7" s="289" t="s">
        <v>190</v>
      </c>
      <c r="I7" s="290">
        <v>373</v>
      </c>
      <c r="J7" s="293"/>
    </row>
    <row r="8" spans="1:10" ht="22.5" customHeight="1">
      <c r="A8" s="30">
        <v>4</v>
      </c>
      <c r="B8" s="30">
        <v>25</v>
      </c>
      <c r="C8" s="30">
        <v>46</v>
      </c>
      <c r="D8" s="289" t="s">
        <v>191</v>
      </c>
      <c r="E8" s="290">
        <v>858</v>
      </c>
      <c r="F8" s="289" t="s">
        <v>190</v>
      </c>
      <c r="G8" s="290">
        <v>1791</v>
      </c>
      <c r="H8" s="289" t="s">
        <v>192</v>
      </c>
      <c r="I8" s="290">
        <v>1314</v>
      </c>
      <c r="J8" s="293"/>
    </row>
    <row r="9" spans="1:10" ht="22.5" customHeight="1">
      <c r="A9" s="30">
        <v>5</v>
      </c>
      <c r="B9" s="30">
        <v>26</v>
      </c>
      <c r="C9" s="30">
        <v>47</v>
      </c>
      <c r="D9" s="289" t="s">
        <v>183</v>
      </c>
      <c r="E9" s="290">
        <v>156</v>
      </c>
      <c r="F9" s="289" t="s">
        <v>193</v>
      </c>
      <c r="G9" s="290">
        <v>1380</v>
      </c>
      <c r="H9" s="289" t="s">
        <v>194</v>
      </c>
      <c r="I9" s="290">
        <v>3118</v>
      </c>
      <c r="J9" s="293"/>
    </row>
    <row r="10" spans="1:10" ht="22.5" customHeight="1">
      <c r="A10" s="30">
        <v>6</v>
      </c>
      <c r="B10" s="30">
        <v>27</v>
      </c>
      <c r="C10" s="30">
        <v>48</v>
      </c>
      <c r="D10" s="289" t="s">
        <v>195</v>
      </c>
      <c r="E10" s="290">
        <v>122</v>
      </c>
      <c r="F10" s="289" t="s">
        <v>196</v>
      </c>
      <c r="G10" s="290">
        <v>1872</v>
      </c>
      <c r="H10" s="289" t="s">
        <v>191</v>
      </c>
      <c r="I10" s="290">
        <v>2223</v>
      </c>
      <c r="J10" s="293"/>
    </row>
    <row r="11" spans="1:10" ht="22.5" customHeight="1">
      <c r="A11" s="30">
        <v>7</v>
      </c>
      <c r="B11" s="30">
        <v>28</v>
      </c>
      <c r="C11" s="30">
        <v>49</v>
      </c>
      <c r="D11" s="289" t="s">
        <v>197</v>
      </c>
      <c r="E11" s="290">
        <v>52</v>
      </c>
      <c r="F11" s="289" t="s">
        <v>191</v>
      </c>
      <c r="G11" s="290">
        <v>629</v>
      </c>
      <c r="H11" s="289" t="s">
        <v>198</v>
      </c>
      <c r="I11" s="290">
        <v>895</v>
      </c>
      <c r="J11" s="293"/>
    </row>
    <row r="12" spans="1:10" ht="22.5" customHeight="1">
      <c r="A12" s="30">
        <v>8</v>
      </c>
      <c r="B12" s="30">
        <v>29</v>
      </c>
      <c r="C12" s="30">
        <v>50</v>
      </c>
      <c r="D12" s="289" t="s">
        <v>199</v>
      </c>
      <c r="E12" s="290">
        <v>91</v>
      </c>
      <c r="F12" s="289" t="s">
        <v>183</v>
      </c>
      <c r="G12" s="290">
        <v>92</v>
      </c>
      <c r="H12" s="289" t="s">
        <v>200</v>
      </c>
      <c r="I12" s="290">
        <v>400</v>
      </c>
      <c r="J12" s="293"/>
    </row>
    <row r="13" spans="1:10" ht="22.5" customHeight="1">
      <c r="A13" s="30">
        <v>9</v>
      </c>
      <c r="B13" s="30">
        <v>30</v>
      </c>
      <c r="C13" s="30">
        <v>51</v>
      </c>
      <c r="D13" s="289" t="s">
        <v>201</v>
      </c>
      <c r="E13" s="290">
        <v>178</v>
      </c>
      <c r="F13" s="289" t="s">
        <v>202</v>
      </c>
      <c r="G13" s="290">
        <v>470</v>
      </c>
      <c r="H13" s="289" t="s">
        <v>203</v>
      </c>
      <c r="I13" s="290">
        <v>400</v>
      </c>
      <c r="J13" s="293"/>
    </row>
    <row r="14" spans="1:10" ht="22.5" customHeight="1">
      <c r="A14" s="30">
        <v>10</v>
      </c>
      <c r="B14" s="30">
        <v>31</v>
      </c>
      <c r="C14" s="30">
        <v>52</v>
      </c>
      <c r="D14" s="289" t="s">
        <v>190</v>
      </c>
      <c r="E14" s="290">
        <v>103</v>
      </c>
      <c r="F14" s="289" t="s">
        <v>204</v>
      </c>
      <c r="G14" s="290">
        <v>22</v>
      </c>
      <c r="H14" s="289" t="s">
        <v>205</v>
      </c>
      <c r="I14" s="290">
        <v>3359</v>
      </c>
      <c r="J14" s="293"/>
    </row>
    <row r="15" spans="1:10" ht="22.5" customHeight="1">
      <c r="A15" s="30">
        <v>11</v>
      </c>
      <c r="B15" s="30">
        <v>32</v>
      </c>
      <c r="C15" s="30">
        <v>53</v>
      </c>
      <c r="D15" s="289" t="s">
        <v>206</v>
      </c>
      <c r="E15" s="290">
        <v>959</v>
      </c>
      <c r="F15" s="289" t="s">
        <v>207</v>
      </c>
      <c r="G15" s="290">
        <v>28</v>
      </c>
      <c r="H15" s="289" t="s">
        <v>191</v>
      </c>
      <c r="I15" s="290">
        <v>2367</v>
      </c>
      <c r="J15" s="293"/>
    </row>
    <row r="16" spans="1:10" ht="22.5" customHeight="1">
      <c r="A16" s="30">
        <v>12</v>
      </c>
      <c r="B16" s="30">
        <v>33</v>
      </c>
      <c r="C16" s="30">
        <v>54</v>
      </c>
      <c r="D16" s="289" t="s">
        <v>208</v>
      </c>
      <c r="E16" s="290">
        <v>1492</v>
      </c>
      <c r="F16" s="289" t="s">
        <v>190</v>
      </c>
      <c r="G16" s="290">
        <v>6</v>
      </c>
      <c r="H16" s="289" t="s">
        <v>209</v>
      </c>
      <c r="I16" s="290">
        <v>15</v>
      </c>
      <c r="J16" s="293"/>
    </row>
    <row r="17" spans="1:10" ht="22.5" customHeight="1">
      <c r="A17" s="30">
        <v>13</v>
      </c>
      <c r="B17" s="30">
        <v>34</v>
      </c>
      <c r="C17" s="30">
        <v>55</v>
      </c>
      <c r="D17" s="289" t="s">
        <v>191</v>
      </c>
      <c r="E17" s="290">
        <v>675</v>
      </c>
      <c r="F17" s="289" t="s">
        <v>210</v>
      </c>
      <c r="G17" s="290">
        <v>625</v>
      </c>
      <c r="H17" s="289" t="s">
        <v>190</v>
      </c>
      <c r="I17" s="290">
        <v>166</v>
      </c>
      <c r="J17" s="293"/>
    </row>
    <row r="18" spans="1:10" ht="22.5" customHeight="1">
      <c r="A18" s="30">
        <v>14</v>
      </c>
      <c r="B18" s="30">
        <v>35</v>
      </c>
      <c r="C18" s="30">
        <v>56</v>
      </c>
      <c r="D18" s="289" t="s">
        <v>183</v>
      </c>
      <c r="E18" s="290">
        <v>85</v>
      </c>
      <c r="F18" s="289" t="s">
        <v>211</v>
      </c>
      <c r="G18" s="290">
        <v>1079</v>
      </c>
      <c r="H18" s="289" t="s">
        <v>212</v>
      </c>
      <c r="I18" s="290">
        <v>811</v>
      </c>
      <c r="J18" s="293"/>
    </row>
    <row r="19" spans="1:10" ht="22.5" customHeight="1">
      <c r="A19" s="30">
        <v>15</v>
      </c>
      <c r="B19" s="30">
        <v>36</v>
      </c>
      <c r="C19" s="30">
        <v>57</v>
      </c>
      <c r="D19" s="289" t="s">
        <v>213</v>
      </c>
      <c r="E19" s="290">
        <v>172</v>
      </c>
      <c r="F19" s="289" t="s">
        <v>191</v>
      </c>
      <c r="G19" s="290">
        <v>474</v>
      </c>
      <c r="H19" s="289" t="s">
        <v>214</v>
      </c>
      <c r="I19" s="290">
        <v>2127</v>
      </c>
      <c r="J19" s="293"/>
    </row>
    <row r="20" spans="1:10" ht="22.5" customHeight="1">
      <c r="A20" s="30">
        <v>16</v>
      </c>
      <c r="B20" s="30">
        <v>37</v>
      </c>
      <c r="C20" s="30">
        <v>58</v>
      </c>
      <c r="D20" s="289" t="s">
        <v>215</v>
      </c>
      <c r="E20" s="290">
        <v>110</v>
      </c>
      <c r="F20" s="289" t="s">
        <v>216</v>
      </c>
      <c r="G20" s="290">
        <v>39</v>
      </c>
      <c r="H20" s="289" t="s">
        <v>191</v>
      </c>
      <c r="I20" s="290">
        <v>544</v>
      </c>
      <c r="J20" s="293"/>
    </row>
    <row r="21" spans="1:10" ht="22.5" customHeight="1">
      <c r="A21" s="30">
        <v>17</v>
      </c>
      <c r="B21" s="30">
        <v>38</v>
      </c>
      <c r="C21" s="30">
        <v>59</v>
      </c>
      <c r="D21" s="289" t="s">
        <v>217</v>
      </c>
      <c r="E21" s="290">
        <v>285</v>
      </c>
      <c r="F21" s="289" t="s">
        <v>218</v>
      </c>
      <c r="G21" s="290">
        <v>441</v>
      </c>
      <c r="H21" s="289" t="s">
        <v>219</v>
      </c>
      <c r="I21" s="290">
        <v>1135</v>
      </c>
      <c r="J21" s="293"/>
    </row>
    <row r="22" spans="1:10" ht="22.5" customHeight="1">
      <c r="A22" s="30">
        <v>18</v>
      </c>
      <c r="B22" s="30">
        <v>39</v>
      </c>
      <c r="C22" s="30">
        <v>60</v>
      </c>
      <c r="D22" s="289" t="s">
        <v>190</v>
      </c>
      <c r="E22" s="290">
        <v>153</v>
      </c>
      <c r="F22" s="289" t="s">
        <v>220</v>
      </c>
      <c r="G22" s="290">
        <v>125</v>
      </c>
      <c r="H22" s="289" t="s">
        <v>190</v>
      </c>
      <c r="I22" s="290">
        <v>387</v>
      </c>
      <c r="J22" s="293"/>
    </row>
    <row r="23" spans="1:10" ht="22.5" customHeight="1">
      <c r="A23" s="30">
        <v>19</v>
      </c>
      <c r="B23" s="30">
        <v>40</v>
      </c>
      <c r="C23" s="30">
        <v>61</v>
      </c>
      <c r="D23" s="289" t="s">
        <v>221</v>
      </c>
      <c r="E23" s="290">
        <v>12</v>
      </c>
      <c r="F23" s="289" t="s">
        <v>222</v>
      </c>
      <c r="G23" s="290">
        <v>3408</v>
      </c>
      <c r="H23" s="289" t="s">
        <v>223</v>
      </c>
      <c r="I23" s="290">
        <v>61</v>
      </c>
      <c r="J23" s="293"/>
    </row>
    <row r="24" spans="1:10" ht="22.5" customHeight="1">
      <c r="A24" s="30">
        <v>20</v>
      </c>
      <c r="B24" s="30">
        <v>41</v>
      </c>
      <c r="C24" s="30">
        <v>62</v>
      </c>
      <c r="D24" s="289" t="s">
        <v>224</v>
      </c>
      <c r="E24" s="290">
        <v>20524</v>
      </c>
      <c r="F24" s="289" t="s">
        <v>191</v>
      </c>
      <c r="G24" s="290">
        <v>1337</v>
      </c>
      <c r="H24" s="289" t="s">
        <v>225</v>
      </c>
      <c r="I24" s="290">
        <v>33</v>
      </c>
      <c r="J24" s="293"/>
    </row>
    <row r="25" spans="1:10" ht="22.5" customHeight="1">
      <c r="A25" s="30">
        <v>21</v>
      </c>
      <c r="B25" s="30">
        <v>42</v>
      </c>
      <c r="C25" s="30">
        <v>63</v>
      </c>
      <c r="D25" s="289" t="s">
        <v>191</v>
      </c>
      <c r="E25" s="290">
        <v>8381</v>
      </c>
      <c r="F25" s="289" t="s">
        <v>183</v>
      </c>
      <c r="G25" s="290">
        <v>41</v>
      </c>
      <c r="H25" s="289" t="s">
        <v>226</v>
      </c>
      <c r="I25" s="290">
        <v>33</v>
      </c>
      <c r="J25" s="293"/>
    </row>
    <row r="26" spans="1:10" ht="22.5" customHeight="1">
      <c r="A26" s="30">
        <v>64</v>
      </c>
      <c r="B26" s="30">
        <v>86</v>
      </c>
      <c r="C26" s="30">
        <v>108</v>
      </c>
      <c r="D26" s="289" t="s">
        <v>227</v>
      </c>
      <c r="E26" s="290">
        <v>413</v>
      </c>
      <c r="F26" s="289" t="s">
        <v>228</v>
      </c>
      <c r="G26" s="290">
        <v>3285</v>
      </c>
      <c r="H26" s="289" t="s">
        <v>229</v>
      </c>
      <c r="I26" s="291">
        <v>4106</v>
      </c>
      <c r="J26" s="293"/>
    </row>
    <row r="27" spans="1:10" ht="22.5" customHeight="1">
      <c r="A27" s="30">
        <v>65</v>
      </c>
      <c r="B27" s="30">
        <v>87</v>
      </c>
      <c r="C27" s="30">
        <v>109</v>
      </c>
      <c r="D27" s="289" t="s">
        <v>191</v>
      </c>
      <c r="E27" s="290">
        <v>197</v>
      </c>
      <c r="F27" s="289" t="s">
        <v>191</v>
      </c>
      <c r="G27" s="290">
        <v>308</v>
      </c>
      <c r="H27" s="289" t="s">
        <v>230</v>
      </c>
      <c r="I27" s="290">
        <v>4072</v>
      </c>
      <c r="J27" s="293"/>
    </row>
    <row r="28" spans="1:10" ht="22.5" customHeight="1">
      <c r="A28" s="30">
        <v>66</v>
      </c>
      <c r="B28" s="30">
        <v>88</v>
      </c>
      <c r="C28" s="30">
        <v>110</v>
      </c>
      <c r="D28" s="289" t="s">
        <v>231</v>
      </c>
      <c r="E28" s="290">
        <v>216</v>
      </c>
      <c r="F28" s="289" t="s">
        <v>183</v>
      </c>
      <c r="G28" s="290">
        <v>343</v>
      </c>
      <c r="H28" s="289" t="s">
        <v>232</v>
      </c>
      <c r="I28" s="290">
        <v>254</v>
      </c>
      <c r="J28" s="293"/>
    </row>
    <row r="29" spans="1:10" ht="22.5" customHeight="1">
      <c r="A29" s="30">
        <v>67</v>
      </c>
      <c r="B29" s="30">
        <v>89</v>
      </c>
      <c r="C29" s="30">
        <v>111</v>
      </c>
      <c r="D29" s="289" t="s">
        <v>233</v>
      </c>
      <c r="E29" s="290">
        <v>432</v>
      </c>
      <c r="F29" s="289" t="s">
        <v>234</v>
      </c>
      <c r="G29" s="290">
        <v>40</v>
      </c>
      <c r="H29" s="289" t="s">
        <v>235</v>
      </c>
      <c r="I29" s="290">
        <v>2496</v>
      </c>
      <c r="J29" s="293"/>
    </row>
    <row r="30" spans="1:10" ht="22.5" customHeight="1">
      <c r="A30" s="30">
        <v>68</v>
      </c>
      <c r="B30" s="30">
        <v>90</v>
      </c>
      <c r="C30" s="30">
        <v>112</v>
      </c>
      <c r="D30" s="289" t="s">
        <v>191</v>
      </c>
      <c r="E30" s="290">
        <v>234</v>
      </c>
      <c r="F30" s="289" t="s">
        <v>190</v>
      </c>
      <c r="G30" s="290">
        <v>263</v>
      </c>
      <c r="H30" s="289" t="s">
        <v>236</v>
      </c>
      <c r="I30" s="290">
        <v>20</v>
      </c>
      <c r="J30" s="293"/>
    </row>
    <row r="31" spans="1:10" ht="22.5" customHeight="1">
      <c r="A31" s="30">
        <v>69</v>
      </c>
      <c r="B31" s="30">
        <v>91</v>
      </c>
      <c r="C31" s="30">
        <v>113</v>
      </c>
      <c r="D31" s="289" t="s">
        <v>183</v>
      </c>
      <c r="E31" s="290">
        <v>78</v>
      </c>
      <c r="F31" s="289" t="s">
        <v>237</v>
      </c>
      <c r="G31" s="290">
        <v>2331</v>
      </c>
      <c r="H31" s="289" t="s">
        <v>238</v>
      </c>
      <c r="I31" s="290">
        <v>303</v>
      </c>
      <c r="J31" s="293"/>
    </row>
    <row r="32" spans="1:10" ht="22.5" customHeight="1">
      <c r="A32" s="30">
        <v>70</v>
      </c>
      <c r="B32" s="30">
        <v>92</v>
      </c>
      <c r="C32" s="30">
        <v>114</v>
      </c>
      <c r="D32" s="289" t="s">
        <v>239</v>
      </c>
      <c r="E32" s="290">
        <v>120</v>
      </c>
      <c r="F32" s="289" t="s">
        <v>240</v>
      </c>
      <c r="G32" s="290">
        <v>833</v>
      </c>
      <c r="H32" s="289" t="s">
        <v>241</v>
      </c>
      <c r="I32" s="290">
        <v>1000</v>
      </c>
      <c r="J32" s="293"/>
    </row>
    <row r="33" spans="1:10" ht="22.5" customHeight="1">
      <c r="A33" s="30">
        <v>71</v>
      </c>
      <c r="B33" s="30">
        <v>93</v>
      </c>
      <c r="C33" s="30">
        <v>115</v>
      </c>
      <c r="D33" s="289" t="s">
        <v>242</v>
      </c>
      <c r="E33" s="290">
        <v>5126</v>
      </c>
      <c r="F33" s="289" t="s">
        <v>191</v>
      </c>
      <c r="G33" s="290">
        <v>406</v>
      </c>
      <c r="H33" s="289" t="s">
        <v>243</v>
      </c>
      <c r="I33" s="290">
        <v>34</v>
      </c>
      <c r="J33" s="293"/>
    </row>
    <row r="34" spans="1:10" ht="22.5" customHeight="1">
      <c r="A34" s="30">
        <v>72</v>
      </c>
      <c r="B34" s="30">
        <v>94</v>
      </c>
      <c r="C34" s="30">
        <v>116</v>
      </c>
      <c r="D34" s="289" t="s">
        <v>191</v>
      </c>
      <c r="E34" s="290">
        <v>1079</v>
      </c>
      <c r="F34" s="289" t="s">
        <v>244</v>
      </c>
      <c r="G34" s="290">
        <v>60</v>
      </c>
      <c r="H34" s="289" t="s">
        <v>245</v>
      </c>
      <c r="I34" s="290">
        <v>34</v>
      </c>
      <c r="J34" s="293"/>
    </row>
    <row r="35" spans="1:10" ht="22.5" customHeight="1">
      <c r="A35" s="30">
        <v>73</v>
      </c>
      <c r="B35" s="30">
        <v>95</v>
      </c>
      <c r="C35" s="30">
        <v>117</v>
      </c>
      <c r="D35" s="289" t="s">
        <v>183</v>
      </c>
      <c r="E35" s="290">
        <v>3</v>
      </c>
      <c r="F35" s="289" t="s">
        <v>246</v>
      </c>
      <c r="G35" s="290">
        <v>13</v>
      </c>
      <c r="H35" s="289" t="s">
        <v>247</v>
      </c>
      <c r="I35" s="290">
        <v>38797</v>
      </c>
      <c r="J35" s="293"/>
    </row>
    <row r="36" spans="1:10" ht="22.5" customHeight="1">
      <c r="A36" s="30">
        <v>74</v>
      </c>
      <c r="B36" s="30">
        <v>96</v>
      </c>
      <c r="C36" s="30">
        <v>118</v>
      </c>
      <c r="D36" s="289" t="s">
        <v>190</v>
      </c>
      <c r="E36" s="290">
        <v>183</v>
      </c>
      <c r="F36" s="289" t="s">
        <v>190</v>
      </c>
      <c r="G36" s="290">
        <v>61</v>
      </c>
      <c r="H36" s="289" t="s">
        <v>248</v>
      </c>
      <c r="I36" s="290">
        <v>36294</v>
      </c>
      <c r="J36" s="293"/>
    </row>
    <row r="37" spans="1:10" ht="22.5" customHeight="1">
      <c r="A37" s="30">
        <v>75</v>
      </c>
      <c r="B37" s="30">
        <v>97</v>
      </c>
      <c r="C37" s="30">
        <v>119</v>
      </c>
      <c r="D37" s="289" t="s">
        <v>249</v>
      </c>
      <c r="E37" s="290">
        <v>3861</v>
      </c>
      <c r="F37" s="289" t="s">
        <v>250</v>
      </c>
      <c r="G37" s="290">
        <v>293</v>
      </c>
      <c r="H37" s="289" t="s">
        <v>191</v>
      </c>
      <c r="I37" s="290">
        <v>15210</v>
      </c>
      <c r="J37" s="293"/>
    </row>
    <row r="38" spans="1:10" ht="22.5" customHeight="1">
      <c r="A38" s="30">
        <v>76</v>
      </c>
      <c r="B38" s="30">
        <v>98</v>
      </c>
      <c r="C38" s="30">
        <v>120</v>
      </c>
      <c r="D38" s="289" t="s">
        <v>251</v>
      </c>
      <c r="E38" s="290">
        <v>2001</v>
      </c>
      <c r="F38" s="289" t="s">
        <v>252</v>
      </c>
      <c r="G38" s="290">
        <v>1383</v>
      </c>
      <c r="H38" s="289" t="s">
        <v>183</v>
      </c>
      <c r="I38" s="290">
        <v>3642</v>
      </c>
      <c r="J38" s="293"/>
    </row>
    <row r="39" spans="1:10" ht="22.5" customHeight="1">
      <c r="A39" s="30">
        <v>77</v>
      </c>
      <c r="B39" s="30">
        <v>99</v>
      </c>
      <c r="C39" s="30">
        <v>121</v>
      </c>
      <c r="D39" s="289" t="s">
        <v>191</v>
      </c>
      <c r="E39" s="290">
        <v>1415</v>
      </c>
      <c r="F39" s="289" t="s">
        <v>191</v>
      </c>
      <c r="G39" s="290">
        <v>511</v>
      </c>
      <c r="H39" s="289" t="s">
        <v>253</v>
      </c>
      <c r="I39" s="290">
        <v>218</v>
      </c>
      <c r="J39" s="293"/>
    </row>
    <row r="40" spans="1:10" ht="22.5" customHeight="1">
      <c r="A40" s="30">
        <v>78</v>
      </c>
      <c r="B40" s="30">
        <v>100</v>
      </c>
      <c r="C40" s="30">
        <v>122</v>
      </c>
      <c r="D40" s="289" t="s">
        <v>183</v>
      </c>
      <c r="E40" s="290">
        <v>272</v>
      </c>
      <c r="F40" s="289" t="s">
        <v>183</v>
      </c>
      <c r="G40" s="290">
        <v>20</v>
      </c>
      <c r="H40" s="289" t="s">
        <v>254</v>
      </c>
      <c r="I40" s="290">
        <v>15</v>
      </c>
      <c r="J40" s="293"/>
    </row>
    <row r="41" spans="1:10" ht="22.5" customHeight="1">
      <c r="A41" s="30">
        <v>79</v>
      </c>
      <c r="B41" s="30">
        <v>101</v>
      </c>
      <c r="C41" s="30">
        <v>123</v>
      </c>
      <c r="D41" s="289" t="s">
        <v>190</v>
      </c>
      <c r="E41" s="290">
        <v>158</v>
      </c>
      <c r="F41" s="289" t="s">
        <v>190</v>
      </c>
      <c r="G41" s="290">
        <v>59</v>
      </c>
      <c r="H41" s="289" t="s">
        <v>190</v>
      </c>
      <c r="I41" s="290">
        <v>187</v>
      </c>
      <c r="J41" s="293"/>
    </row>
    <row r="42" spans="1:10" ht="22.5" customHeight="1">
      <c r="A42" s="30">
        <v>80</v>
      </c>
      <c r="B42" s="30">
        <v>102</v>
      </c>
      <c r="C42" s="30">
        <v>124</v>
      </c>
      <c r="D42" s="289" t="s">
        <v>255</v>
      </c>
      <c r="E42" s="290">
        <v>156</v>
      </c>
      <c r="F42" s="289" t="s">
        <v>256</v>
      </c>
      <c r="G42" s="290">
        <v>793</v>
      </c>
      <c r="H42" s="289" t="s">
        <v>257</v>
      </c>
      <c r="I42" s="290">
        <v>17022</v>
      </c>
      <c r="J42" s="293"/>
    </row>
    <row r="43" spans="1:10" ht="22.5" customHeight="1">
      <c r="A43" s="30">
        <v>81</v>
      </c>
      <c r="B43" s="30">
        <v>103</v>
      </c>
      <c r="C43" s="30">
        <v>125</v>
      </c>
      <c r="D43" s="289" t="s">
        <v>258</v>
      </c>
      <c r="E43" s="290">
        <v>2586</v>
      </c>
      <c r="F43" s="289" t="s">
        <v>259</v>
      </c>
      <c r="G43" s="290">
        <v>761</v>
      </c>
      <c r="H43" s="289" t="s">
        <v>260</v>
      </c>
      <c r="I43" s="290">
        <v>1846</v>
      </c>
      <c r="J43" s="293"/>
    </row>
    <row r="44" spans="1:10" ht="22.5" customHeight="1">
      <c r="A44" s="30">
        <v>82</v>
      </c>
      <c r="B44" s="30">
        <v>104</v>
      </c>
      <c r="C44" s="30">
        <v>126</v>
      </c>
      <c r="D44" s="289" t="s">
        <v>191</v>
      </c>
      <c r="E44" s="290">
        <v>655</v>
      </c>
      <c r="F44" s="289" t="s">
        <v>261</v>
      </c>
      <c r="G44" s="290">
        <v>119</v>
      </c>
      <c r="H44" s="289" t="s">
        <v>191</v>
      </c>
      <c r="I44" s="290">
        <v>1366</v>
      </c>
      <c r="J44" s="293"/>
    </row>
    <row r="45" spans="1:10" ht="22.5" customHeight="1">
      <c r="A45" s="30">
        <v>83</v>
      </c>
      <c r="B45" s="30">
        <v>105</v>
      </c>
      <c r="C45" s="30">
        <v>127</v>
      </c>
      <c r="D45" s="289" t="s">
        <v>183</v>
      </c>
      <c r="E45" s="290">
        <v>1646</v>
      </c>
      <c r="F45" s="289" t="s">
        <v>262</v>
      </c>
      <c r="G45" s="290">
        <v>642</v>
      </c>
      <c r="H45" s="289" t="s">
        <v>183</v>
      </c>
      <c r="I45" s="290">
        <v>177</v>
      </c>
      <c r="J45" s="293"/>
    </row>
    <row r="46" spans="1:10" ht="22.5" customHeight="1">
      <c r="A46" s="30">
        <v>84</v>
      </c>
      <c r="B46" s="30">
        <v>106</v>
      </c>
      <c r="C46" s="30">
        <v>128</v>
      </c>
      <c r="D46" s="289" t="s">
        <v>190</v>
      </c>
      <c r="E46" s="290">
        <v>101</v>
      </c>
      <c r="F46" s="289" t="s">
        <v>263</v>
      </c>
      <c r="G46" s="290">
        <v>202</v>
      </c>
      <c r="H46" s="289" t="s">
        <v>264</v>
      </c>
      <c r="I46" s="290">
        <v>21</v>
      </c>
      <c r="J46" s="293"/>
    </row>
    <row r="47" spans="1:10" ht="22.5" customHeight="1">
      <c r="A47" s="30">
        <v>85</v>
      </c>
      <c r="B47" s="30">
        <v>107</v>
      </c>
      <c r="C47" s="30">
        <v>129</v>
      </c>
      <c r="D47" s="289" t="s">
        <v>265</v>
      </c>
      <c r="E47" s="290">
        <v>184</v>
      </c>
      <c r="F47" s="289" t="s">
        <v>266</v>
      </c>
      <c r="G47" s="290">
        <v>202</v>
      </c>
      <c r="H47" s="289" t="s">
        <v>267</v>
      </c>
      <c r="I47" s="290">
        <v>110</v>
      </c>
      <c r="J47" s="293"/>
    </row>
    <row r="48" spans="1:10" ht="22.5" customHeight="1">
      <c r="A48" s="30">
        <v>348</v>
      </c>
      <c r="B48" s="30">
        <v>370</v>
      </c>
      <c r="C48" s="30">
        <v>392</v>
      </c>
      <c r="D48" s="289" t="s">
        <v>268</v>
      </c>
      <c r="E48" s="290">
        <v>30</v>
      </c>
      <c r="F48" s="289" t="s">
        <v>269</v>
      </c>
      <c r="G48" s="290">
        <v>5678</v>
      </c>
      <c r="H48" s="289" t="s">
        <v>270</v>
      </c>
      <c r="I48" s="290">
        <v>3385</v>
      </c>
      <c r="J48" s="293"/>
    </row>
    <row r="49" spans="1:10" ht="22.5" customHeight="1">
      <c r="A49" s="30">
        <v>349</v>
      </c>
      <c r="B49" s="30">
        <v>371</v>
      </c>
      <c r="C49" s="30">
        <v>393</v>
      </c>
      <c r="D49" s="289" t="s">
        <v>190</v>
      </c>
      <c r="E49" s="290">
        <v>44</v>
      </c>
      <c r="F49" s="289" t="s">
        <v>271</v>
      </c>
      <c r="G49" s="290">
        <v>736</v>
      </c>
      <c r="H49" s="289" t="s">
        <v>272</v>
      </c>
      <c r="I49" s="290">
        <v>21</v>
      </c>
      <c r="J49" s="293"/>
    </row>
    <row r="50" spans="1:10" ht="22.5" customHeight="1">
      <c r="A50" s="30">
        <v>394</v>
      </c>
      <c r="B50" s="30">
        <v>416</v>
      </c>
      <c r="C50" s="30">
        <v>438</v>
      </c>
      <c r="D50" s="289" t="s">
        <v>273</v>
      </c>
      <c r="E50" s="290">
        <v>98</v>
      </c>
      <c r="F50" s="289" t="s">
        <v>274</v>
      </c>
      <c r="G50" s="290">
        <v>429</v>
      </c>
      <c r="H50" s="289" t="s">
        <v>275</v>
      </c>
      <c r="I50" s="290">
        <v>21</v>
      </c>
      <c r="J50" s="293"/>
    </row>
    <row r="51" spans="1:10" ht="22.5" customHeight="1">
      <c r="A51" s="30">
        <v>395</v>
      </c>
      <c r="B51" s="30">
        <v>417</v>
      </c>
      <c r="C51" s="30">
        <v>439</v>
      </c>
      <c r="D51" s="292" t="s">
        <v>276</v>
      </c>
      <c r="E51" s="291">
        <v>553</v>
      </c>
      <c r="F51" s="289" t="s">
        <v>277</v>
      </c>
      <c r="G51" s="290">
        <v>307</v>
      </c>
      <c r="H51" s="289" t="s">
        <v>278</v>
      </c>
      <c r="I51" s="290">
        <v>307</v>
      </c>
      <c r="J51" s="293"/>
    </row>
    <row r="52" spans="1:10" ht="22.5" customHeight="1">
      <c r="A52" s="30">
        <v>396</v>
      </c>
      <c r="B52" s="30">
        <v>418</v>
      </c>
      <c r="C52" s="30">
        <v>440</v>
      </c>
      <c r="D52" s="289" t="s">
        <v>191</v>
      </c>
      <c r="E52" s="290">
        <v>145</v>
      </c>
      <c r="F52" s="289" t="s">
        <v>279</v>
      </c>
      <c r="G52" s="290">
        <v>2116</v>
      </c>
      <c r="H52" s="289" t="s">
        <v>280</v>
      </c>
      <c r="I52" s="290">
        <v>284</v>
      </c>
      <c r="J52" s="293"/>
    </row>
    <row r="53" spans="1:10" ht="22.5" customHeight="1">
      <c r="A53" s="30">
        <v>397</v>
      </c>
      <c r="B53" s="30">
        <v>419</v>
      </c>
      <c r="C53" s="30">
        <v>441</v>
      </c>
      <c r="D53" s="289" t="s">
        <v>281</v>
      </c>
      <c r="E53" s="290">
        <v>369</v>
      </c>
      <c r="F53" s="289" t="s">
        <v>282</v>
      </c>
      <c r="G53" s="290">
        <v>1357</v>
      </c>
      <c r="H53" s="289" t="s">
        <v>283</v>
      </c>
      <c r="I53" s="290">
        <v>23</v>
      </c>
      <c r="J53" s="293"/>
    </row>
    <row r="54" spans="1:10" ht="22.5" customHeight="1">
      <c r="A54" s="30">
        <v>398</v>
      </c>
      <c r="B54" s="30">
        <v>420</v>
      </c>
      <c r="C54" s="30">
        <v>442</v>
      </c>
      <c r="D54" s="289" t="s">
        <v>284</v>
      </c>
      <c r="E54" s="290">
        <v>34</v>
      </c>
      <c r="F54" s="289" t="s">
        <v>285</v>
      </c>
      <c r="G54" s="290">
        <v>584</v>
      </c>
      <c r="H54" s="289" t="s">
        <v>286</v>
      </c>
      <c r="I54" s="290">
        <v>2900</v>
      </c>
      <c r="J54" s="293"/>
    </row>
    <row r="55" spans="1:10" ht="22.5" customHeight="1">
      <c r="A55" s="30">
        <v>399</v>
      </c>
      <c r="B55" s="30">
        <v>421</v>
      </c>
      <c r="C55" s="30">
        <v>443</v>
      </c>
      <c r="D55" s="289" t="s">
        <v>287</v>
      </c>
      <c r="E55" s="290">
        <v>5</v>
      </c>
      <c r="F55" s="289" t="s">
        <v>288</v>
      </c>
      <c r="G55" s="290">
        <v>24</v>
      </c>
      <c r="H55" s="289" t="s">
        <v>289</v>
      </c>
      <c r="I55" s="290">
        <v>2900</v>
      </c>
      <c r="J55" s="293"/>
    </row>
    <row r="56" spans="1:10" ht="22.5" customHeight="1">
      <c r="A56" s="30">
        <v>400</v>
      </c>
      <c r="B56" s="30">
        <v>422</v>
      </c>
      <c r="C56" s="30">
        <v>444</v>
      </c>
      <c r="D56" s="289" t="s">
        <v>290</v>
      </c>
      <c r="E56" s="290">
        <v>104</v>
      </c>
      <c r="F56" s="289" t="s">
        <v>291</v>
      </c>
      <c r="G56" s="290">
        <v>151</v>
      </c>
      <c r="H56" s="289" t="s">
        <v>292</v>
      </c>
      <c r="I56" s="290">
        <v>11302</v>
      </c>
      <c r="J56" s="293"/>
    </row>
    <row r="57" spans="1:10" ht="22.5" customHeight="1">
      <c r="A57" s="30">
        <v>401</v>
      </c>
      <c r="B57" s="30">
        <v>423</v>
      </c>
      <c r="C57" s="30">
        <v>445</v>
      </c>
      <c r="D57" s="289" t="s">
        <v>293</v>
      </c>
      <c r="E57" s="290">
        <v>104</v>
      </c>
      <c r="F57" s="289" t="s">
        <v>294</v>
      </c>
      <c r="G57" s="290">
        <v>3430</v>
      </c>
      <c r="H57" s="289" t="s">
        <v>295</v>
      </c>
      <c r="I57" s="290">
        <v>4754</v>
      </c>
      <c r="J57" s="293"/>
    </row>
    <row r="58" spans="1:10" ht="22.5" customHeight="1">
      <c r="A58" s="30">
        <v>402</v>
      </c>
      <c r="B58" s="30">
        <v>424</v>
      </c>
      <c r="C58" s="30">
        <v>446</v>
      </c>
      <c r="D58" s="289" t="s">
        <v>296</v>
      </c>
      <c r="E58" s="290">
        <v>138843</v>
      </c>
      <c r="F58" s="289" t="s">
        <v>297</v>
      </c>
      <c r="G58" s="290">
        <v>3430</v>
      </c>
      <c r="H58" s="289" t="s">
        <v>191</v>
      </c>
      <c r="I58" s="290">
        <v>650</v>
      </c>
      <c r="J58" s="293"/>
    </row>
    <row r="59" spans="1:10" ht="22.5" customHeight="1">
      <c r="A59" s="30">
        <v>403</v>
      </c>
      <c r="B59" s="30">
        <v>425</v>
      </c>
      <c r="C59" s="30">
        <v>447</v>
      </c>
      <c r="D59" s="289" t="s">
        <v>298</v>
      </c>
      <c r="E59" s="290">
        <v>4943</v>
      </c>
      <c r="F59" s="289" t="s">
        <v>299</v>
      </c>
      <c r="G59" s="290">
        <v>31</v>
      </c>
      <c r="H59" s="289" t="s">
        <v>183</v>
      </c>
      <c r="I59" s="290">
        <v>12</v>
      </c>
      <c r="J59" s="293"/>
    </row>
    <row r="60" spans="1:10" ht="22.5" customHeight="1">
      <c r="A60" s="30">
        <v>404</v>
      </c>
      <c r="B60" s="30">
        <v>426</v>
      </c>
      <c r="C60" s="30">
        <v>448</v>
      </c>
      <c r="D60" s="289" t="s">
        <v>191</v>
      </c>
      <c r="E60" s="290">
        <v>1208</v>
      </c>
      <c r="F60" s="289" t="s">
        <v>300</v>
      </c>
      <c r="G60" s="290">
        <v>31</v>
      </c>
      <c r="H60" s="289" t="s">
        <v>301</v>
      </c>
      <c r="I60" s="290">
        <v>511</v>
      </c>
      <c r="J60" s="293"/>
    </row>
    <row r="61" spans="1:10" ht="22.5" customHeight="1">
      <c r="A61" s="30">
        <v>405</v>
      </c>
      <c r="B61" s="30">
        <v>427</v>
      </c>
      <c r="C61" s="30">
        <v>449</v>
      </c>
      <c r="D61" s="289" t="s">
        <v>183</v>
      </c>
      <c r="E61" s="290">
        <v>3187</v>
      </c>
      <c r="F61" s="289" t="s">
        <v>302</v>
      </c>
      <c r="G61" s="290">
        <v>9076</v>
      </c>
      <c r="H61" s="289" t="s">
        <v>303</v>
      </c>
      <c r="I61" s="290">
        <v>214</v>
      </c>
      <c r="J61" s="293"/>
    </row>
    <row r="62" spans="1:10" ht="22.5" customHeight="1">
      <c r="A62" s="30">
        <v>406</v>
      </c>
      <c r="B62" s="30">
        <v>428</v>
      </c>
      <c r="C62" s="30">
        <v>450</v>
      </c>
      <c r="D62" s="289" t="s">
        <v>304</v>
      </c>
      <c r="E62" s="290">
        <v>548</v>
      </c>
      <c r="F62" s="289" t="s">
        <v>305</v>
      </c>
      <c r="G62" s="290">
        <v>447</v>
      </c>
      <c r="H62" s="289" t="s">
        <v>306</v>
      </c>
      <c r="I62" s="290">
        <v>926</v>
      </c>
      <c r="J62" s="293"/>
    </row>
    <row r="63" spans="1:10" ht="22.5" customHeight="1">
      <c r="A63" s="30">
        <v>407</v>
      </c>
      <c r="B63" s="30">
        <v>429</v>
      </c>
      <c r="C63" s="30">
        <v>451</v>
      </c>
      <c r="D63" s="289" t="s">
        <v>307</v>
      </c>
      <c r="E63" s="290">
        <v>121909</v>
      </c>
      <c r="F63" s="289" t="s">
        <v>191</v>
      </c>
      <c r="G63" s="290">
        <v>194</v>
      </c>
      <c r="H63" s="289" t="s">
        <v>308</v>
      </c>
      <c r="I63" s="290">
        <v>1802</v>
      </c>
      <c r="J63" s="293"/>
    </row>
    <row r="64" spans="1:10" ht="22.5" customHeight="1">
      <c r="A64" s="30">
        <v>408</v>
      </c>
      <c r="B64" s="30">
        <v>430</v>
      </c>
      <c r="C64" s="30">
        <v>452</v>
      </c>
      <c r="D64" s="289" t="s">
        <v>309</v>
      </c>
      <c r="E64" s="290">
        <v>1874</v>
      </c>
      <c r="F64" s="289" t="s">
        <v>183</v>
      </c>
      <c r="G64" s="290">
        <v>9</v>
      </c>
      <c r="H64" s="289" t="s">
        <v>310</v>
      </c>
      <c r="I64" s="290">
        <v>639</v>
      </c>
      <c r="J64" s="293"/>
    </row>
    <row r="65" spans="1:10" ht="22.5" customHeight="1">
      <c r="A65" s="30">
        <v>409</v>
      </c>
      <c r="B65" s="30">
        <v>431</v>
      </c>
      <c r="C65" s="30">
        <v>453</v>
      </c>
      <c r="D65" s="289" t="s">
        <v>311</v>
      </c>
      <c r="E65" s="290">
        <v>57541</v>
      </c>
      <c r="F65" s="289" t="s">
        <v>312</v>
      </c>
      <c r="G65" s="290">
        <v>244</v>
      </c>
      <c r="H65" s="289" t="s">
        <v>313</v>
      </c>
      <c r="I65" s="290">
        <v>477</v>
      </c>
      <c r="J65" s="293"/>
    </row>
    <row r="66" spans="1:10" ht="22.5" customHeight="1">
      <c r="A66" s="30">
        <v>410</v>
      </c>
      <c r="B66" s="30">
        <v>432</v>
      </c>
      <c r="C66" s="30">
        <v>454</v>
      </c>
      <c r="D66" s="289" t="s">
        <v>314</v>
      </c>
      <c r="E66" s="290">
        <v>39236</v>
      </c>
      <c r="F66" s="289" t="s">
        <v>315</v>
      </c>
      <c r="G66" s="290">
        <v>228</v>
      </c>
      <c r="H66" s="289" t="s">
        <v>316</v>
      </c>
      <c r="I66" s="290">
        <v>232</v>
      </c>
      <c r="J66" s="293"/>
    </row>
    <row r="67" spans="1:10" ht="22.5" customHeight="1">
      <c r="A67" s="30">
        <v>411</v>
      </c>
      <c r="B67" s="30">
        <v>433</v>
      </c>
      <c r="C67" s="30">
        <v>455</v>
      </c>
      <c r="D67" s="289" t="s">
        <v>317</v>
      </c>
      <c r="E67" s="290">
        <v>21972</v>
      </c>
      <c r="F67" s="289" t="s">
        <v>318</v>
      </c>
      <c r="G67" s="290">
        <v>228</v>
      </c>
      <c r="H67" s="289" t="s">
        <v>319</v>
      </c>
      <c r="I67" s="290">
        <v>245</v>
      </c>
      <c r="J67" s="293"/>
    </row>
    <row r="68" spans="1:10" ht="22.5" customHeight="1">
      <c r="A68" s="30">
        <v>412</v>
      </c>
      <c r="B68" s="30">
        <v>434</v>
      </c>
      <c r="C68" s="30">
        <v>456</v>
      </c>
      <c r="D68" s="289" t="s">
        <v>320</v>
      </c>
      <c r="E68" s="290">
        <v>1286</v>
      </c>
      <c r="F68" s="289" t="s">
        <v>321</v>
      </c>
      <c r="G68" s="290">
        <v>5173</v>
      </c>
      <c r="H68" s="289" t="s">
        <v>322</v>
      </c>
      <c r="I68" s="290">
        <v>1569</v>
      </c>
      <c r="J68" s="293"/>
    </row>
    <row r="69" spans="1:10" ht="22.5" customHeight="1">
      <c r="A69" s="30">
        <v>413</v>
      </c>
      <c r="B69" s="30">
        <v>435</v>
      </c>
      <c r="C69" s="30">
        <v>457</v>
      </c>
      <c r="D69" s="289" t="s">
        <v>323</v>
      </c>
      <c r="E69" s="290">
        <v>5678</v>
      </c>
      <c r="F69" s="289" t="s">
        <v>324</v>
      </c>
      <c r="G69" s="290">
        <v>1788</v>
      </c>
      <c r="H69" s="289" t="s">
        <v>325</v>
      </c>
      <c r="I69" s="290">
        <v>30</v>
      </c>
      <c r="J69" s="293"/>
    </row>
    <row r="70" spans="1:10" ht="22.5" customHeight="1">
      <c r="A70" s="30">
        <v>414</v>
      </c>
      <c r="B70" s="30">
        <v>436</v>
      </c>
      <c r="C70" s="30">
        <v>458</v>
      </c>
      <c r="D70" s="289" t="s">
        <v>326</v>
      </c>
      <c r="E70" s="290">
        <v>31</v>
      </c>
      <c r="F70" s="289" t="s">
        <v>191</v>
      </c>
      <c r="G70" s="290">
        <v>664</v>
      </c>
      <c r="H70" s="289" t="s">
        <v>327</v>
      </c>
      <c r="I70" s="290">
        <v>2984</v>
      </c>
      <c r="J70" s="293"/>
    </row>
    <row r="71" spans="1:10" ht="22.5" customHeight="1">
      <c r="A71" s="30">
        <v>415</v>
      </c>
      <c r="B71" s="30">
        <v>437</v>
      </c>
      <c r="C71" s="30">
        <v>459</v>
      </c>
      <c r="D71" s="289" t="s">
        <v>328</v>
      </c>
      <c r="E71" s="290">
        <v>454</v>
      </c>
      <c r="F71" s="289" t="s">
        <v>183</v>
      </c>
      <c r="G71" s="290">
        <v>8</v>
      </c>
      <c r="H71" s="289" t="s">
        <v>329</v>
      </c>
      <c r="I71" s="290">
        <v>2247</v>
      </c>
      <c r="J71" s="293"/>
    </row>
    <row r="72" spans="1:10" ht="22.5" customHeight="1">
      <c r="A72" s="30">
        <v>460</v>
      </c>
      <c r="B72" s="30">
        <v>482</v>
      </c>
      <c r="C72" s="30">
        <v>504</v>
      </c>
      <c r="D72" s="289" t="s">
        <v>330</v>
      </c>
      <c r="E72" s="290">
        <v>335</v>
      </c>
      <c r="F72" s="289" t="s">
        <v>331</v>
      </c>
      <c r="G72" s="290">
        <v>15</v>
      </c>
      <c r="H72" s="289" t="s">
        <v>332</v>
      </c>
      <c r="I72" s="290">
        <v>1120</v>
      </c>
      <c r="J72" s="293"/>
    </row>
    <row r="73" spans="1:10" ht="22.5" customHeight="1">
      <c r="A73" s="30">
        <v>461</v>
      </c>
      <c r="B73" s="30">
        <v>483</v>
      </c>
      <c r="C73" s="30">
        <v>505</v>
      </c>
      <c r="D73" s="289" t="s">
        <v>333</v>
      </c>
      <c r="E73" s="290">
        <v>719</v>
      </c>
      <c r="F73" s="289" t="s">
        <v>334</v>
      </c>
      <c r="G73" s="290">
        <v>10</v>
      </c>
      <c r="H73" s="289" t="s">
        <v>335</v>
      </c>
      <c r="I73" s="290">
        <v>462</v>
      </c>
      <c r="J73" s="293"/>
    </row>
    <row r="74" spans="1:10" ht="22.5" customHeight="1">
      <c r="A74" s="30">
        <v>462</v>
      </c>
      <c r="B74" s="30">
        <v>484</v>
      </c>
      <c r="C74" s="30">
        <v>506</v>
      </c>
      <c r="D74" s="289" t="s">
        <v>336</v>
      </c>
      <c r="E74" s="290">
        <v>2304</v>
      </c>
      <c r="F74" s="289" t="s">
        <v>337</v>
      </c>
      <c r="G74" s="290">
        <v>817</v>
      </c>
      <c r="H74" s="289" t="s">
        <v>338</v>
      </c>
      <c r="I74" s="290">
        <v>16</v>
      </c>
      <c r="J74" s="293"/>
    </row>
    <row r="75" spans="1:10" ht="22.5" customHeight="1">
      <c r="A75" s="30">
        <v>463</v>
      </c>
      <c r="B75" s="30">
        <v>485</v>
      </c>
      <c r="C75" s="30">
        <v>507</v>
      </c>
      <c r="D75" s="289" t="s">
        <v>339</v>
      </c>
      <c r="E75" s="290">
        <v>2304</v>
      </c>
      <c r="F75" s="289" t="s">
        <v>340</v>
      </c>
      <c r="G75" s="290">
        <v>144</v>
      </c>
      <c r="H75" s="289" t="s">
        <v>341</v>
      </c>
      <c r="I75" s="290">
        <v>19</v>
      </c>
      <c r="J75" s="293"/>
    </row>
    <row r="76" spans="1:10" ht="22.5" customHeight="1">
      <c r="A76" s="30">
        <v>464</v>
      </c>
      <c r="B76" s="30">
        <v>486</v>
      </c>
      <c r="C76" s="30">
        <v>508</v>
      </c>
      <c r="D76" s="289" t="s">
        <v>342</v>
      </c>
      <c r="E76" s="290">
        <v>1169</v>
      </c>
      <c r="F76" s="289" t="s">
        <v>343</v>
      </c>
      <c r="G76" s="290">
        <v>51821</v>
      </c>
      <c r="H76" s="289" t="s">
        <v>344</v>
      </c>
      <c r="I76" s="290">
        <v>607</v>
      </c>
      <c r="J76" s="293"/>
    </row>
    <row r="77" spans="1:10" ht="22.5" customHeight="1">
      <c r="A77" s="30">
        <v>465</v>
      </c>
      <c r="B77" s="30">
        <v>487</v>
      </c>
      <c r="C77" s="30">
        <v>509</v>
      </c>
      <c r="D77" s="289" t="s">
        <v>345</v>
      </c>
      <c r="E77" s="290">
        <v>1164</v>
      </c>
      <c r="F77" s="289" t="s">
        <v>346</v>
      </c>
      <c r="G77" s="290">
        <v>65</v>
      </c>
      <c r="H77" s="289" t="s">
        <v>347</v>
      </c>
      <c r="I77" s="290">
        <v>23</v>
      </c>
      <c r="J77" s="293"/>
    </row>
    <row r="78" spans="1:10" ht="22.5" customHeight="1">
      <c r="A78" s="30">
        <v>466</v>
      </c>
      <c r="B78" s="30">
        <v>488</v>
      </c>
      <c r="C78" s="30">
        <v>510</v>
      </c>
      <c r="D78" s="289" t="s">
        <v>348</v>
      </c>
      <c r="E78" s="290">
        <v>5</v>
      </c>
      <c r="F78" s="289" t="s">
        <v>349</v>
      </c>
      <c r="G78" s="290">
        <v>43</v>
      </c>
      <c r="H78" s="289" t="s">
        <v>350</v>
      </c>
      <c r="I78" s="290">
        <v>4444</v>
      </c>
      <c r="J78" s="293"/>
    </row>
    <row r="79" spans="1:10" ht="22.5" customHeight="1">
      <c r="A79" s="30">
        <v>467</v>
      </c>
      <c r="B79" s="30">
        <v>489</v>
      </c>
      <c r="C79" s="30">
        <v>511</v>
      </c>
      <c r="D79" s="289" t="s">
        <v>351</v>
      </c>
      <c r="E79" s="290">
        <v>1029</v>
      </c>
      <c r="F79" s="289" t="s">
        <v>352</v>
      </c>
      <c r="G79" s="290">
        <v>12316</v>
      </c>
      <c r="H79" s="289" t="s">
        <v>353</v>
      </c>
      <c r="I79" s="290">
        <v>179</v>
      </c>
      <c r="J79" s="293"/>
    </row>
    <row r="80" spans="1:10" ht="22.5" customHeight="1">
      <c r="A80" s="30">
        <v>468</v>
      </c>
      <c r="B80" s="30">
        <v>490</v>
      </c>
      <c r="C80" s="30">
        <v>512</v>
      </c>
      <c r="D80" s="289" t="s">
        <v>354</v>
      </c>
      <c r="E80" s="290">
        <v>48</v>
      </c>
      <c r="F80" s="289" t="s">
        <v>355</v>
      </c>
      <c r="G80" s="290">
        <v>19777</v>
      </c>
      <c r="H80" s="289" t="s">
        <v>356</v>
      </c>
      <c r="I80" s="290">
        <v>3199</v>
      </c>
      <c r="J80" s="293"/>
    </row>
    <row r="81" spans="1:10" ht="22.5" customHeight="1">
      <c r="A81" s="30">
        <v>469</v>
      </c>
      <c r="B81" s="30">
        <v>491</v>
      </c>
      <c r="C81" s="30">
        <v>513</v>
      </c>
      <c r="D81" s="289" t="s">
        <v>357</v>
      </c>
      <c r="E81" s="290">
        <v>300</v>
      </c>
      <c r="F81" s="289" t="s">
        <v>358</v>
      </c>
      <c r="G81" s="290">
        <v>19620</v>
      </c>
      <c r="H81" s="289" t="s">
        <v>359</v>
      </c>
      <c r="I81" s="290">
        <v>21</v>
      </c>
      <c r="J81" s="293"/>
    </row>
    <row r="82" spans="1:10" ht="22.5" customHeight="1">
      <c r="A82" s="30">
        <v>470</v>
      </c>
      <c r="B82" s="30">
        <v>492</v>
      </c>
      <c r="C82" s="30">
        <v>514</v>
      </c>
      <c r="D82" s="289" t="s">
        <v>360</v>
      </c>
      <c r="E82" s="290">
        <v>681</v>
      </c>
      <c r="F82" s="289" t="s">
        <v>361</v>
      </c>
      <c r="G82" s="290">
        <v>3494</v>
      </c>
      <c r="H82" s="289" t="s">
        <v>362</v>
      </c>
      <c r="I82" s="290">
        <v>193</v>
      </c>
      <c r="J82" s="293"/>
    </row>
    <row r="83" spans="1:10" ht="22.5" customHeight="1">
      <c r="A83" s="30">
        <v>471</v>
      </c>
      <c r="B83" s="30">
        <v>493</v>
      </c>
      <c r="C83" s="30">
        <v>515</v>
      </c>
      <c r="D83" s="289" t="s">
        <v>363</v>
      </c>
      <c r="E83" s="290">
        <v>97528</v>
      </c>
      <c r="F83" s="289" t="s">
        <v>364</v>
      </c>
      <c r="G83" s="290">
        <v>538</v>
      </c>
      <c r="H83" s="289" t="s">
        <v>365</v>
      </c>
      <c r="I83" s="290">
        <v>852</v>
      </c>
      <c r="J83" s="293"/>
    </row>
    <row r="84" spans="1:10" ht="22.5" customHeight="1">
      <c r="A84" s="30">
        <v>472</v>
      </c>
      <c r="B84" s="30">
        <v>494</v>
      </c>
      <c r="C84" s="30">
        <v>516</v>
      </c>
      <c r="D84" s="289" t="s">
        <v>366</v>
      </c>
      <c r="E84" s="290">
        <v>4179</v>
      </c>
      <c r="F84" s="289" t="s">
        <v>367</v>
      </c>
      <c r="G84" s="290">
        <v>2956</v>
      </c>
      <c r="H84" s="289" t="s">
        <v>368</v>
      </c>
      <c r="I84" s="290">
        <v>2205</v>
      </c>
      <c r="J84" s="293"/>
    </row>
    <row r="85" spans="1:10" ht="22.5" customHeight="1">
      <c r="A85" s="30">
        <v>473</v>
      </c>
      <c r="B85" s="30">
        <v>495</v>
      </c>
      <c r="C85" s="30">
        <v>517</v>
      </c>
      <c r="D85" s="289" t="s">
        <v>191</v>
      </c>
      <c r="E85" s="290">
        <v>1974</v>
      </c>
      <c r="F85" s="289" t="s">
        <v>369</v>
      </c>
      <c r="G85" s="290">
        <v>9627</v>
      </c>
      <c r="H85" s="289" t="s">
        <v>191</v>
      </c>
      <c r="I85" s="290">
        <v>109</v>
      </c>
      <c r="J85" s="293"/>
    </row>
    <row r="86" spans="1:10" ht="22.5" customHeight="1">
      <c r="A86" s="30">
        <v>474</v>
      </c>
      <c r="B86" s="30">
        <v>496</v>
      </c>
      <c r="C86" s="30">
        <v>518</v>
      </c>
      <c r="D86" s="289" t="s">
        <v>183</v>
      </c>
      <c r="E86" s="290">
        <v>82</v>
      </c>
      <c r="F86" s="289" t="s">
        <v>370</v>
      </c>
      <c r="G86" s="290">
        <v>319</v>
      </c>
      <c r="H86" s="289" t="s">
        <v>183</v>
      </c>
      <c r="I86" s="290">
        <v>35</v>
      </c>
      <c r="J86" s="293"/>
    </row>
    <row r="87" spans="1:10" ht="22.5" customHeight="1">
      <c r="A87" s="30">
        <v>475</v>
      </c>
      <c r="B87" s="30">
        <v>497</v>
      </c>
      <c r="C87" s="30">
        <v>519</v>
      </c>
      <c r="D87" s="289" t="s">
        <v>371</v>
      </c>
      <c r="E87" s="290">
        <v>327</v>
      </c>
      <c r="F87" s="289" t="s">
        <v>372</v>
      </c>
      <c r="G87" s="290">
        <v>1700</v>
      </c>
      <c r="H87" s="289" t="s">
        <v>373</v>
      </c>
      <c r="I87" s="290">
        <v>346</v>
      </c>
      <c r="J87" s="293"/>
    </row>
    <row r="88" spans="1:10" ht="22.5" customHeight="1">
      <c r="A88" s="30">
        <v>476</v>
      </c>
      <c r="B88" s="30">
        <v>498</v>
      </c>
      <c r="C88" s="30">
        <v>520</v>
      </c>
      <c r="D88" s="289" t="s">
        <v>374</v>
      </c>
      <c r="E88" s="290">
        <v>593</v>
      </c>
      <c r="F88" s="289" t="s">
        <v>375</v>
      </c>
      <c r="G88" s="290">
        <v>2953</v>
      </c>
      <c r="H88" s="289" t="s">
        <v>376</v>
      </c>
      <c r="I88" s="290">
        <v>42</v>
      </c>
      <c r="J88" s="293"/>
    </row>
    <row r="89" spans="1:10" ht="22.5" customHeight="1">
      <c r="A89" s="30">
        <v>477</v>
      </c>
      <c r="B89" s="30">
        <v>499</v>
      </c>
      <c r="C89" s="30">
        <v>521</v>
      </c>
      <c r="D89" s="289" t="s">
        <v>377</v>
      </c>
      <c r="E89" s="290">
        <v>6</v>
      </c>
      <c r="F89" s="289" t="s">
        <v>378</v>
      </c>
      <c r="G89" s="290">
        <v>243</v>
      </c>
      <c r="H89" s="289" t="s">
        <v>379</v>
      </c>
      <c r="I89" s="290">
        <v>1137</v>
      </c>
      <c r="J89" s="293"/>
    </row>
    <row r="90" spans="1:9" ht="22.5" customHeight="1">
      <c r="A90" s="30">
        <v>478</v>
      </c>
      <c r="B90" s="30">
        <v>500</v>
      </c>
      <c r="C90" s="30">
        <v>522</v>
      </c>
      <c r="D90" s="289" t="s">
        <v>380</v>
      </c>
      <c r="E90" s="290">
        <v>1197</v>
      </c>
      <c r="F90" s="289" t="s">
        <v>381</v>
      </c>
      <c r="G90" s="290">
        <v>1228</v>
      </c>
      <c r="H90" s="289" t="s">
        <v>382</v>
      </c>
      <c r="I90" s="290">
        <v>536</v>
      </c>
    </row>
    <row r="91" spans="1:9" ht="22.5" customHeight="1">
      <c r="A91" s="30">
        <v>479</v>
      </c>
      <c r="B91" s="30">
        <v>501</v>
      </c>
      <c r="C91" s="30">
        <v>523</v>
      </c>
      <c r="D91" s="289" t="s">
        <v>383</v>
      </c>
      <c r="E91" s="290">
        <v>1658</v>
      </c>
      <c r="F91" s="289" t="s">
        <v>384</v>
      </c>
      <c r="G91" s="290">
        <v>200</v>
      </c>
      <c r="H91" s="289" t="s">
        <v>385</v>
      </c>
      <c r="I91" s="290">
        <v>17</v>
      </c>
    </row>
    <row r="92" spans="4:9" ht="22.5" customHeight="1">
      <c r="D92" s="289" t="s">
        <v>386</v>
      </c>
      <c r="E92" s="290">
        <v>17</v>
      </c>
      <c r="F92" s="289" t="s">
        <v>387</v>
      </c>
      <c r="G92" s="290">
        <v>65149</v>
      </c>
      <c r="H92" s="289" t="s">
        <v>388</v>
      </c>
      <c r="I92" s="290">
        <v>2232</v>
      </c>
    </row>
    <row r="93" spans="4:9" ht="22.5" customHeight="1">
      <c r="D93" s="289" t="s">
        <v>389</v>
      </c>
      <c r="E93" s="290">
        <v>7778</v>
      </c>
      <c r="F93" s="289" t="s">
        <v>390</v>
      </c>
      <c r="G93" s="290">
        <v>4221</v>
      </c>
      <c r="H93" s="289" t="s">
        <v>391</v>
      </c>
      <c r="I93" s="290">
        <v>59</v>
      </c>
    </row>
    <row r="94" spans="4:9" ht="22.5" customHeight="1">
      <c r="D94" s="289" t="s">
        <v>392</v>
      </c>
      <c r="E94" s="290">
        <v>1858</v>
      </c>
      <c r="F94" s="289" t="s">
        <v>191</v>
      </c>
      <c r="G94" s="290">
        <v>736</v>
      </c>
      <c r="H94" s="289" t="s">
        <v>393</v>
      </c>
      <c r="I94" s="290">
        <v>59</v>
      </c>
    </row>
    <row r="95" spans="4:9" ht="22.5" customHeight="1">
      <c r="D95" s="289" t="s">
        <v>394</v>
      </c>
      <c r="E95" s="290">
        <v>5920</v>
      </c>
      <c r="F95" s="289" t="s">
        <v>183</v>
      </c>
      <c r="G95" s="290">
        <v>1527</v>
      </c>
      <c r="H95" s="289" t="s">
        <v>395</v>
      </c>
      <c r="I95" s="290">
        <v>6573</v>
      </c>
    </row>
    <row r="96" spans="4:9" ht="22.5" customHeight="1">
      <c r="D96" s="289" t="s">
        <v>396</v>
      </c>
      <c r="E96" s="290">
        <v>1247</v>
      </c>
      <c r="F96" s="289" t="s">
        <v>397</v>
      </c>
      <c r="G96" s="290">
        <v>1958</v>
      </c>
      <c r="H96" s="289" t="s">
        <v>398</v>
      </c>
      <c r="I96" s="290">
        <v>6570</v>
      </c>
    </row>
    <row r="97" spans="4:9" ht="22.5" customHeight="1">
      <c r="D97" s="289" t="s">
        <v>399</v>
      </c>
      <c r="E97" s="290">
        <v>1114</v>
      </c>
      <c r="F97" s="289" t="s">
        <v>400</v>
      </c>
      <c r="G97" s="290">
        <v>3140</v>
      </c>
      <c r="H97" s="289" t="s">
        <v>401</v>
      </c>
      <c r="I97" s="290">
        <v>3</v>
      </c>
    </row>
    <row r="98" spans="4:9" ht="22.5" customHeight="1">
      <c r="D98" s="289" t="s">
        <v>402</v>
      </c>
      <c r="E98" s="290">
        <v>133</v>
      </c>
      <c r="F98" s="289" t="s">
        <v>403</v>
      </c>
      <c r="G98" s="290">
        <v>1117</v>
      </c>
      <c r="H98" s="289" t="s">
        <v>404</v>
      </c>
      <c r="I98" s="290">
        <v>10361</v>
      </c>
    </row>
    <row r="99" spans="4:9" ht="22.5" customHeight="1">
      <c r="D99" s="289" t="s">
        <v>405</v>
      </c>
      <c r="E99" s="290">
        <v>6547</v>
      </c>
      <c r="F99" s="289" t="s">
        <v>406</v>
      </c>
      <c r="G99" s="290">
        <v>1352</v>
      </c>
      <c r="H99" s="289" t="s">
        <v>407</v>
      </c>
      <c r="I99" s="290">
        <v>1731</v>
      </c>
    </row>
    <row r="100" spans="4:9" ht="22.5" customHeight="1">
      <c r="D100" s="289" t="s">
        <v>408</v>
      </c>
      <c r="E100" s="290">
        <v>3673</v>
      </c>
      <c r="F100" s="289" t="s">
        <v>409</v>
      </c>
      <c r="G100" s="290">
        <v>671</v>
      </c>
      <c r="H100" s="289" t="s">
        <v>410</v>
      </c>
      <c r="I100" s="290">
        <v>5020</v>
      </c>
    </row>
    <row r="101" spans="4:9" ht="22.5" customHeight="1">
      <c r="D101" s="289" t="s">
        <v>411</v>
      </c>
      <c r="E101" s="290">
        <v>2874</v>
      </c>
      <c r="F101" s="289" t="s">
        <v>412</v>
      </c>
      <c r="G101" s="290">
        <v>14813</v>
      </c>
      <c r="H101" s="289" t="s">
        <v>413</v>
      </c>
      <c r="I101" s="290">
        <v>509</v>
      </c>
    </row>
    <row r="102" spans="4:9" ht="22.5" customHeight="1">
      <c r="D102" s="289" t="s">
        <v>414</v>
      </c>
      <c r="E102" s="290">
        <v>473</v>
      </c>
      <c r="F102" s="289" t="s">
        <v>415</v>
      </c>
      <c r="G102" s="290">
        <v>3185</v>
      </c>
      <c r="H102" s="289" t="s">
        <v>416</v>
      </c>
      <c r="I102" s="290">
        <v>3101</v>
      </c>
    </row>
    <row r="103" spans="4:9" ht="22.5" customHeight="1">
      <c r="D103" s="289" t="s">
        <v>417</v>
      </c>
      <c r="E103" s="290">
        <v>175</v>
      </c>
      <c r="F103" s="289" t="s">
        <v>418</v>
      </c>
      <c r="G103" s="290">
        <v>10404</v>
      </c>
      <c r="H103" s="289" t="s">
        <v>419</v>
      </c>
      <c r="I103" s="290">
        <v>3728</v>
      </c>
    </row>
    <row r="104" spans="4:9" ht="22.5" customHeight="1">
      <c r="D104" s="289" t="s">
        <v>420</v>
      </c>
      <c r="E104" s="290">
        <v>298</v>
      </c>
      <c r="F104" s="289" t="s">
        <v>421</v>
      </c>
      <c r="G104" s="290">
        <v>1224</v>
      </c>
      <c r="H104" s="289" t="s">
        <v>422</v>
      </c>
      <c r="I104" s="290">
        <v>3728</v>
      </c>
    </row>
    <row r="105" spans="4:9" ht="22.5" customHeight="1">
      <c r="D105" s="289" t="s">
        <v>423</v>
      </c>
      <c r="E105" s="290">
        <v>1051</v>
      </c>
      <c r="F105" s="289" t="s">
        <v>424</v>
      </c>
      <c r="G105" s="290">
        <v>15616</v>
      </c>
      <c r="H105" s="289" t="s">
        <v>425</v>
      </c>
      <c r="I105" s="290">
        <v>4264</v>
      </c>
    </row>
    <row r="106" spans="4:9" ht="22.5" customHeight="1">
      <c r="D106" s="289" t="s">
        <v>191</v>
      </c>
      <c r="E106" s="290">
        <v>291</v>
      </c>
      <c r="F106" s="289" t="s">
        <v>426</v>
      </c>
      <c r="G106" s="290">
        <v>1479</v>
      </c>
      <c r="H106" s="289" t="s">
        <v>427</v>
      </c>
      <c r="I106" s="290">
        <v>4061</v>
      </c>
    </row>
    <row r="107" spans="4:9" ht="22.5" customHeight="1">
      <c r="D107" s="289" t="s">
        <v>428</v>
      </c>
      <c r="E107" s="290">
        <v>95</v>
      </c>
      <c r="F107" s="289" t="s">
        <v>429</v>
      </c>
      <c r="G107" s="290">
        <v>558</v>
      </c>
      <c r="H107" s="289" t="s">
        <v>430</v>
      </c>
      <c r="I107" s="290">
        <v>203</v>
      </c>
    </row>
    <row r="108" spans="4:9" ht="22.5" customHeight="1">
      <c r="D108" s="289" t="s">
        <v>190</v>
      </c>
      <c r="E108" s="290">
        <v>512</v>
      </c>
      <c r="F108" s="289" t="s">
        <v>431</v>
      </c>
      <c r="G108" s="290">
        <v>1081</v>
      </c>
      <c r="H108" s="289" t="s">
        <v>432</v>
      </c>
      <c r="I108" s="290">
        <v>864</v>
      </c>
    </row>
    <row r="109" spans="4:9" ht="22.5" customHeight="1">
      <c r="D109" s="289" t="s">
        <v>433</v>
      </c>
      <c r="E109" s="290">
        <v>153</v>
      </c>
      <c r="F109" s="289" t="s">
        <v>434</v>
      </c>
      <c r="G109" s="290">
        <v>71</v>
      </c>
      <c r="H109" s="289" t="s">
        <v>435</v>
      </c>
      <c r="I109" s="290">
        <v>832</v>
      </c>
    </row>
    <row r="110" spans="4:9" ht="22.5" customHeight="1">
      <c r="D110" s="289" t="s">
        <v>436</v>
      </c>
      <c r="E110" s="290">
        <v>27</v>
      </c>
      <c r="F110" s="289" t="s">
        <v>437</v>
      </c>
      <c r="G110" s="290">
        <v>342</v>
      </c>
      <c r="H110" s="289" t="s">
        <v>438</v>
      </c>
      <c r="I110" s="290">
        <v>32</v>
      </c>
    </row>
    <row r="111" spans="4:9" ht="22.5" customHeight="1">
      <c r="D111" s="289" t="s">
        <v>439</v>
      </c>
      <c r="E111" s="290">
        <v>27</v>
      </c>
      <c r="F111" s="289" t="s">
        <v>440</v>
      </c>
      <c r="G111" s="290">
        <v>5584</v>
      </c>
      <c r="H111" s="289" t="s">
        <v>441</v>
      </c>
      <c r="I111" s="290">
        <v>1037</v>
      </c>
    </row>
    <row r="112" spans="4:9" ht="22.5" customHeight="1">
      <c r="D112" s="289" t="s">
        <v>442</v>
      </c>
      <c r="E112" s="290">
        <v>713</v>
      </c>
      <c r="F112" s="289" t="s">
        <v>443</v>
      </c>
      <c r="G112" s="290">
        <v>854</v>
      </c>
      <c r="H112" s="289" t="s">
        <v>191</v>
      </c>
      <c r="I112" s="290">
        <v>492</v>
      </c>
    </row>
    <row r="113" spans="4:9" ht="22.5" customHeight="1">
      <c r="D113" s="289" t="s">
        <v>444</v>
      </c>
      <c r="E113" s="290">
        <v>713</v>
      </c>
      <c r="F113" s="289" t="s">
        <v>445</v>
      </c>
      <c r="G113" s="290">
        <v>3415</v>
      </c>
      <c r="H113" s="289" t="s">
        <v>183</v>
      </c>
      <c r="I113" s="290">
        <v>15</v>
      </c>
    </row>
    <row r="114" spans="4:9" ht="22.5" customHeight="1">
      <c r="D114" s="289" t="s">
        <v>187</v>
      </c>
      <c r="E114" s="290">
        <v>24</v>
      </c>
      <c r="F114" s="289" t="s">
        <v>446</v>
      </c>
      <c r="G114" s="290">
        <v>4</v>
      </c>
      <c r="H114" s="289" t="s">
        <v>447</v>
      </c>
      <c r="I114" s="290">
        <v>435</v>
      </c>
    </row>
    <row r="115" spans="4:9" ht="22.5" customHeight="1">
      <c r="D115" s="289" t="s">
        <v>448</v>
      </c>
      <c r="E115" s="290">
        <v>21</v>
      </c>
      <c r="F115" s="289" t="s">
        <v>449</v>
      </c>
      <c r="G115" s="290">
        <v>218</v>
      </c>
      <c r="H115" s="289" t="s">
        <v>450</v>
      </c>
      <c r="I115" s="290">
        <v>7247</v>
      </c>
    </row>
    <row r="116" spans="4:9" ht="22.5" customHeight="1">
      <c r="D116" s="289" t="s">
        <v>451</v>
      </c>
      <c r="E116" s="290">
        <v>264</v>
      </c>
      <c r="F116" s="289" t="s">
        <v>452</v>
      </c>
      <c r="G116" s="290">
        <v>632</v>
      </c>
      <c r="H116" s="289" t="s">
        <v>453</v>
      </c>
      <c r="I116" s="290">
        <v>7247</v>
      </c>
    </row>
    <row r="117" spans="4:9" ht="22.5" customHeight="1">
      <c r="D117" s="289" t="s">
        <v>190</v>
      </c>
      <c r="E117" s="290">
        <v>56</v>
      </c>
      <c r="F117" s="289" t="s">
        <v>454</v>
      </c>
      <c r="G117" s="290">
        <v>632</v>
      </c>
      <c r="H117" s="289" t="s">
        <v>455</v>
      </c>
      <c r="I117" s="290">
        <v>13150</v>
      </c>
    </row>
    <row r="118" spans="4:9" ht="22.5" customHeight="1">
      <c r="D118" s="289" t="s">
        <v>456</v>
      </c>
      <c r="E118" s="290">
        <v>165</v>
      </c>
      <c r="F118" s="289" t="s">
        <v>457</v>
      </c>
      <c r="G118" s="290">
        <v>642</v>
      </c>
      <c r="H118" s="289" t="s">
        <v>458</v>
      </c>
      <c r="I118" s="290">
        <v>13150</v>
      </c>
    </row>
    <row r="119" spans="4:9" ht="22.5" customHeight="1">
      <c r="D119" s="289" t="s">
        <v>459</v>
      </c>
      <c r="E119" s="290">
        <v>10</v>
      </c>
      <c r="F119" s="289" t="s">
        <v>460</v>
      </c>
      <c r="G119" s="290">
        <v>631</v>
      </c>
      <c r="H119" s="289" t="s">
        <v>461</v>
      </c>
      <c r="I119" s="290">
        <f>60701-3</f>
        <v>60698</v>
      </c>
    </row>
    <row r="120" spans="4:9" ht="22.5" customHeight="1">
      <c r="D120" s="289" t="s">
        <v>462</v>
      </c>
      <c r="E120" s="290">
        <v>10</v>
      </c>
      <c r="F120" s="289" t="s">
        <v>463</v>
      </c>
      <c r="G120" s="290">
        <v>11</v>
      </c>
      <c r="H120" s="289" t="s">
        <v>464</v>
      </c>
      <c r="I120" s="290">
        <f>60701-3</f>
        <v>60698</v>
      </c>
    </row>
    <row r="121" spans="4:9" ht="22.5" customHeight="1">
      <c r="D121" s="289" t="s">
        <v>465</v>
      </c>
      <c r="E121" s="290">
        <v>463</v>
      </c>
      <c r="F121" s="289" t="s">
        <v>466</v>
      </c>
      <c r="G121" s="290">
        <v>1196</v>
      </c>
      <c r="H121" s="289" t="s">
        <v>467</v>
      </c>
      <c r="I121" s="290">
        <v>52224</v>
      </c>
    </row>
    <row r="122" spans="4:9" ht="22.5" customHeight="1">
      <c r="D122" s="289" t="s">
        <v>468</v>
      </c>
      <c r="E122" s="290">
        <v>463</v>
      </c>
      <c r="F122" s="289" t="s">
        <v>469</v>
      </c>
      <c r="G122" s="290">
        <v>1196</v>
      </c>
      <c r="H122" s="289" t="s">
        <v>470</v>
      </c>
      <c r="I122" s="290">
        <v>31292</v>
      </c>
    </row>
    <row r="123" spans="4:9" ht="22.5" customHeight="1">
      <c r="D123" s="289" t="s">
        <v>471</v>
      </c>
      <c r="E123" s="290">
        <v>17435</v>
      </c>
      <c r="F123" s="289" t="s">
        <v>472</v>
      </c>
      <c r="G123" s="290">
        <v>21</v>
      </c>
      <c r="H123" s="289" t="s">
        <v>191</v>
      </c>
      <c r="I123" s="290">
        <v>1704</v>
      </c>
    </row>
    <row r="124" spans="4:9" ht="22.5" customHeight="1">
      <c r="D124" s="289" t="s">
        <v>473</v>
      </c>
      <c r="E124" s="290">
        <v>1676</v>
      </c>
      <c r="F124" s="289" t="s">
        <v>474</v>
      </c>
      <c r="G124" s="290">
        <v>21</v>
      </c>
      <c r="H124" s="289" t="s">
        <v>183</v>
      </c>
      <c r="I124" s="290">
        <v>32</v>
      </c>
    </row>
    <row r="125" spans="4:9" ht="22.5" customHeight="1">
      <c r="D125" s="289" t="s">
        <v>191</v>
      </c>
      <c r="E125" s="290">
        <v>809</v>
      </c>
      <c r="F125" s="289" t="s">
        <v>475</v>
      </c>
      <c r="G125" s="290">
        <v>7985</v>
      </c>
      <c r="H125" s="289" t="s">
        <v>190</v>
      </c>
      <c r="I125" s="290">
        <v>1547</v>
      </c>
    </row>
    <row r="126" spans="4:9" ht="22.5" customHeight="1">
      <c r="D126" s="289" t="s">
        <v>183</v>
      </c>
      <c r="E126" s="290">
        <v>162</v>
      </c>
      <c r="F126" s="289" t="s">
        <v>476</v>
      </c>
      <c r="G126" s="290">
        <v>7985</v>
      </c>
      <c r="H126" s="289" t="s">
        <v>477</v>
      </c>
      <c r="I126" s="290">
        <v>5</v>
      </c>
    </row>
    <row r="127" spans="4:9" ht="22.5" customHeight="1">
      <c r="D127" s="289" t="s">
        <v>478</v>
      </c>
      <c r="E127" s="290">
        <v>37</v>
      </c>
      <c r="F127" s="289" t="s">
        <v>479</v>
      </c>
      <c r="G127" s="290">
        <f>86605-3</f>
        <v>86602</v>
      </c>
      <c r="H127" s="289" t="s">
        <v>480</v>
      </c>
      <c r="I127" s="290">
        <v>162</v>
      </c>
    </row>
    <row r="128" spans="4:9" ht="22.5" customHeight="1">
      <c r="D128" s="289" t="s">
        <v>481</v>
      </c>
      <c r="E128" s="290">
        <v>668</v>
      </c>
      <c r="F128" s="289" t="s">
        <v>482</v>
      </c>
      <c r="G128" s="290">
        <v>5072</v>
      </c>
      <c r="H128" s="289" t="s">
        <v>483</v>
      </c>
      <c r="I128" s="290">
        <v>73</v>
      </c>
    </row>
    <row r="129" spans="4:9" ht="22.5" customHeight="1">
      <c r="D129" s="289" t="s">
        <v>484</v>
      </c>
      <c r="E129" s="290">
        <v>406</v>
      </c>
      <c r="F129" s="289" t="s">
        <v>191</v>
      </c>
      <c r="G129" s="290">
        <v>1825</v>
      </c>
      <c r="H129" s="289" t="s">
        <v>485</v>
      </c>
      <c r="I129" s="290">
        <v>996</v>
      </c>
    </row>
    <row r="130" spans="4:9" ht="22.5" customHeight="1">
      <c r="D130" s="289" t="s">
        <v>486</v>
      </c>
      <c r="E130" s="290">
        <v>56</v>
      </c>
      <c r="F130" s="289" t="s">
        <v>183</v>
      </c>
      <c r="G130" s="290">
        <v>81</v>
      </c>
      <c r="H130" s="289" t="s">
        <v>487</v>
      </c>
      <c r="I130" s="290">
        <v>7250</v>
      </c>
    </row>
    <row r="131" spans="4:9" ht="22.5" customHeight="1">
      <c r="D131" s="289" t="s">
        <v>488</v>
      </c>
      <c r="E131" s="290">
        <v>350</v>
      </c>
      <c r="F131" s="289" t="s">
        <v>489</v>
      </c>
      <c r="G131" s="290">
        <v>781</v>
      </c>
      <c r="H131" s="289" t="s">
        <v>490</v>
      </c>
      <c r="I131" s="290">
        <v>10</v>
      </c>
    </row>
    <row r="132" spans="4:9" ht="22.5" customHeight="1">
      <c r="D132" s="289" t="s">
        <v>491</v>
      </c>
      <c r="E132" s="290">
        <v>4877</v>
      </c>
      <c r="F132" s="289" t="s">
        <v>492</v>
      </c>
      <c r="G132" s="290">
        <v>1330</v>
      </c>
      <c r="H132" s="289" t="s">
        <v>493</v>
      </c>
      <c r="I132" s="290">
        <v>10011</v>
      </c>
    </row>
    <row r="133" spans="4:9" ht="22.5" customHeight="1">
      <c r="D133" s="289" t="s">
        <v>494</v>
      </c>
      <c r="E133" s="290">
        <v>1001</v>
      </c>
      <c r="F133" s="289" t="s">
        <v>495</v>
      </c>
      <c r="G133" s="290">
        <v>321</v>
      </c>
      <c r="H133" s="289" t="s">
        <v>496</v>
      </c>
      <c r="I133" s="290">
        <v>1147</v>
      </c>
    </row>
    <row r="134" spans="4:9" ht="22.5" customHeight="1">
      <c r="D134" s="289" t="s">
        <v>497</v>
      </c>
      <c r="E134" s="290">
        <v>2958</v>
      </c>
      <c r="F134" s="289" t="s">
        <v>498</v>
      </c>
      <c r="G134" s="290">
        <v>734</v>
      </c>
      <c r="H134" s="289" t="s">
        <v>499</v>
      </c>
      <c r="I134" s="290">
        <v>3667</v>
      </c>
    </row>
    <row r="135" spans="4:9" ht="22.5" customHeight="1">
      <c r="D135" s="289" t="s">
        <v>500</v>
      </c>
      <c r="E135" s="290">
        <v>696</v>
      </c>
      <c r="F135" s="289" t="s">
        <v>501</v>
      </c>
      <c r="G135" s="290">
        <v>435</v>
      </c>
      <c r="H135" s="289" t="s">
        <v>502</v>
      </c>
      <c r="I135" s="290">
        <v>50</v>
      </c>
    </row>
    <row r="136" spans="4:9" ht="22.5" customHeight="1">
      <c r="D136" s="289" t="s">
        <v>503</v>
      </c>
      <c r="E136" s="290">
        <v>101</v>
      </c>
      <c r="F136" s="289" t="s">
        <v>504</v>
      </c>
      <c r="G136" s="290">
        <v>2304</v>
      </c>
      <c r="H136" s="289" t="s">
        <v>505</v>
      </c>
      <c r="I136" s="290">
        <v>117</v>
      </c>
    </row>
    <row r="137" spans="4:9" ht="22.5" customHeight="1">
      <c r="D137" s="289" t="s">
        <v>506</v>
      </c>
      <c r="E137" s="290">
        <v>4537</v>
      </c>
      <c r="F137" s="289" t="s">
        <v>507</v>
      </c>
      <c r="G137" s="290">
        <v>1413</v>
      </c>
      <c r="H137" s="289" t="s">
        <v>508</v>
      </c>
      <c r="I137" s="290">
        <v>373</v>
      </c>
    </row>
    <row r="138" spans="4:9" ht="22.5" customHeight="1">
      <c r="D138" s="289" t="s">
        <v>509</v>
      </c>
      <c r="E138" s="290">
        <v>3571</v>
      </c>
      <c r="F138" s="289" t="s">
        <v>510</v>
      </c>
      <c r="G138" s="290">
        <v>4012</v>
      </c>
      <c r="H138" s="289" t="s">
        <v>511</v>
      </c>
      <c r="I138" s="290">
        <v>1093</v>
      </c>
    </row>
    <row r="139" spans="4:9" ht="22.5" customHeight="1">
      <c r="D139" s="289" t="s">
        <v>191</v>
      </c>
      <c r="E139" s="290">
        <v>337</v>
      </c>
      <c r="F139" s="289" t="s">
        <v>512</v>
      </c>
      <c r="G139" s="290">
        <v>602</v>
      </c>
      <c r="H139" s="289" t="s">
        <v>513</v>
      </c>
      <c r="I139" s="290">
        <v>310</v>
      </c>
    </row>
    <row r="140" spans="4:9" ht="22.5" customHeight="1">
      <c r="D140" s="289" t="s">
        <v>514</v>
      </c>
      <c r="E140" s="290">
        <v>781</v>
      </c>
      <c r="F140" s="289" t="s">
        <v>515</v>
      </c>
      <c r="G140" s="290">
        <v>3377</v>
      </c>
      <c r="H140" s="289" t="s">
        <v>516</v>
      </c>
      <c r="I140" s="290">
        <v>310</v>
      </c>
    </row>
    <row r="141" spans="4:9" ht="22.5" customHeight="1">
      <c r="D141" s="289" t="s">
        <v>517</v>
      </c>
      <c r="E141" s="290">
        <v>505</v>
      </c>
      <c r="F141" s="289" t="s">
        <v>518</v>
      </c>
      <c r="G141" s="290">
        <v>33</v>
      </c>
      <c r="H141" s="289" t="s">
        <v>519</v>
      </c>
      <c r="I141" s="290">
        <v>6006</v>
      </c>
    </row>
    <row r="142" spans="4:9" ht="22.5" customHeight="1">
      <c r="D142" s="289" t="s">
        <v>520</v>
      </c>
      <c r="E142" s="290">
        <v>6</v>
      </c>
      <c r="F142" s="289" t="s">
        <v>521</v>
      </c>
      <c r="G142" s="290">
        <v>1957</v>
      </c>
      <c r="H142" s="289" t="s">
        <v>522</v>
      </c>
      <c r="I142" s="290">
        <v>5904</v>
      </c>
    </row>
    <row r="143" spans="4:9" ht="22.5" customHeight="1">
      <c r="D143" s="289" t="s">
        <v>523</v>
      </c>
      <c r="E143" s="290">
        <v>417</v>
      </c>
      <c r="F143" s="289" t="s">
        <v>524</v>
      </c>
      <c r="G143" s="290">
        <v>402</v>
      </c>
      <c r="H143" s="289" t="s">
        <v>525</v>
      </c>
      <c r="I143" s="290">
        <v>102</v>
      </c>
    </row>
    <row r="144" spans="4:9" ht="22.5" customHeight="1">
      <c r="D144" s="289" t="s">
        <v>526</v>
      </c>
      <c r="E144" s="290">
        <v>10</v>
      </c>
      <c r="F144" s="289" t="s">
        <v>527</v>
      </c>
      <c r="G144" s="290">
        <v>941</v>
      </c>
      <c r="H144" s="289" t="s">
        <v>528</v>
      </c>
      <c r="I144" s="290">
        <v>4818</v>
      </c>
    </row>
    <row r="145" spans="4:9" ht="22.5" customHeight="1">
      <c r="D145" s="289" t="s">
        <v>529</v>
      </c>
      <c r="E145" s="290">
        <v>156</v>
      </c>
      <c r="F145" s="289" t="s">
        <v>530</v>
      </c>
      <c r="G145" s="290">
        <v>614</v>
      </c>
      <c r="H145" s="289" t="s">
        <v>531</v>
      </c>
      <c r="I145" s="290">
        <v>24</v>
      </c>
    </row>
    <row r="146" spans="4:9" ht="22.5" customHeight="1">
      <c r="D146" s="289" t="s">
        <v>532</v>
      </c>
      <c r="E146" s="290">
        <v>1359</v>
      </c>
      <c r="F146" s="289" t="s">
        <v>533</v>
      </c>
      <c r="G146" s="290">
        <v>163</v>
      </c>
      <c r="H146" s="289" t="s">
        <v>183</v>
      </c>
      <c r="I146" s="290">
        <v>24</v>
      </c>
    </row>
    <row r="147" spans="4:9" ht="22.5" customHeight="1">
      <c r="D147" s="289" t="s">
        <v>534</v>
      </c>
      <c r="E147" s="290">
        <v>6511</v>
      </c>
      <c r="F147" s="289" t="s">
        <v>535</v>
      </c>
      <c r="G147" s="290">
        <v>163</v>
      </c>
      <c r="H147" s="289" t="s">
        <v>536</v>
      </c>
      <c r="I147" s="290">
        <v>963</v>
      </c>
    </row>
    <row r="148" spans="4:9" ht="22.5" customHeight="1">
      <c r="D148" s="289" t="s">
        <v>191</v>
      </c>
      <c r="E148" s="290">
        <v>738</v>
      </c>
      <c r="F148" s="289" t="s">
        <v>537</v>
      </c>
      <c r="G148" s="290">
        <v>21581</v>
      </c>
      <c r="H148" s="289" t="s">
        <v>183</v>
      </c>
      <c r="I148" s="290">
        <v>50</v>
      </c>
    </row>
    <row r="149" spans="4:9" ht="22.5" customHeight="1">
      <c r="D149" s="289" t="s">
        <v>538</v>
      </c>
      <c r="E149" s="290">
        <v>183</v>
      </c>
      <c r="F149" s="289" t="s">
        <v>539</v>
      </c>
      <c r="G149" s="290">
        <v>15265</v>
      </c>
      <c r="H149" s="289" t="s">
        <v>540</v>
      </c>
      <c r="I149" s="290">
        <v>913</v>
      </c>
    </row>
    <row r="150" spans="4:9" ht="22.5" customHeight="1">
      <c r="D150" s="289" t="s">
        <v>541</v>
      </c>
      <c r="E150" s="290">
        <v>168</v>
      </c>
      <c r="F150" s="289" t="s">
        <v>191</v>
      </c>
      <c r="G150" s="290">
        <v>1047</v>
      </c>
      <c r="H150" s="289" t="s">
        <v>542</v>
      </c>
      <c r="I150" s="290">
        <v>3831</v>
      </c>
    </row>
    <row r="151" spans="4:9" ht="22.5" customHeight="1">
      <c r="D151" s="289" t="s">
        <v>543</v>
      </c>
      <c r="E151" s="290">
        <v>15</v>
      </c>
      <c r="F151" s="289" t="s">
        <v>183</v>
      </c>
      <c r="G151" s="290">
        <v>230</v>
      </c>
      <c r="H151" s="289" t="s">
        <v>191</v>
      </c>
      <c r="I151" s="290">
        <v>794</v>
      </c>
    </row>
    <row r="152" spans="4:9" ht="22.5" customHeight="1">
      <c r="D152" s="289" t="s">
        <v>544</v>
      </c>
      <c r="E152" s="290">
        <v>23</v>
      </c>
      <c r="F152" s="289" t="s">
        <v>545</v>
      </c>
      <c r="G152" s="290">
        <v>7537</v>
      </c>
      <c r="H152" s="289" t="s">
        <v>183</v>
      </c>
      <c r="I152" s="290">
        <v>596</v>
      </c>
    </row>
    <row r="153" spans="4:9" ht="22.5" customHeight="1">
      <c r="D153" s="289" t="s">
        <v>546</v>
      </c>
      <c r="E153" s="290">
        <v>216</v>
      </c>
      <c r="F153" s="289" t="s">
        <v>547</v>
      </c>
      <c r="G153" s="290">
        <v>2874</v>
      </c>
      <c r="H153" s="289" t="s">
        <v>548</v>
      </c>
      <c r="I153" s="290">
        <v>2441</v>
      </c>
    </row>
    <row r="154" spans="4:9" ht="22.5" customHeight="1">
      <c r="D154" s="289" t="s">
        <v>549</v>
      </c>
      <c r="E154" s="290">
        <v>1159</v>
      </c>
      <c r="F154" s="289" t="s">
        <v>550</v>
      </c>
      <c r="G154" s="290">
        <v>1287</v>
      </c>
      <c r="H154" s="289" t="s">
        <v>551</v>
      </c>
      <c r="I154" s="290">
        <v>1754</v>
      </c>
    </row>
    <row r="155" spans="4:9" ht="22.5" customHeight="1">
      <c r="D155" s="289" t="s">
        <v>552</v>
      </c>
      <c r="E155" s="290">
        <v>4009</v>
      </c>
      <c r="F155" s="289" t="s">
        <v>553</v>
      </c>
      <c r="G155" s="290">
        <v>681</v>
      </c>
      <c r="H155" s="289" t="s">
        <v>554</v>
      </c>
      <c r="I155" s="290">
        <v>930</v>
      </c>
    </row>
    <row r="156" spans="4:9" ht="22.5" customHeight="1">
      <c r="D156" s="289" t="s">
        <v>555</v>
      </c>
      <c r="E156" s="290">
        <v>4718</v>
      </c>
      <c r="F156" s="289" t="s">
        <v>556</v>
      </c>
      <c r="G156" s="290">
        <v>6</v>
      </c>
      <c r="H156" s="289" t="s">
        <v>191</v>
      </c>
      <c r="I156" s="290">
        <v>271</v>
      </c>
    </row>
    <row r="157" spans="4:9" ht="22.5" customHeight="1">
      <c r="D157" s="289" t="s">
        <v>557</v>
      </c>
      <c r="E157" s="290">
        <v>1000</v>
      </c>
      <c r="F157" s="289" t="s">
        <v>558</v>
      </c>
      <c r="G157" s="290">
        <v>20</v>
      </c>
      <c r="H157" s="289" t="s">
        <v>559</v>
      </c>
      <c r="I157" s="290">
        <v>659</v>
      </c>
    </row>
    <row r="158" spans="4:9" ht="22.5" customHeight="1">
      <c r="D158" s="289" t="s">
        <v>560</v>
      </c>
      <c r="E158" s="290">
        <v>224</v>
      </c>
      <c r="F158" s="289" t="s">
        <v>561</v>
      </c>
      <c r="G158" s="290">
        <v>11055</v>
      </c>
      <c r="H158" s="289" t="s">
        <v>562</v>
      </c>
      <c r="I158" s="290">
        <v>8</v>
      </c>
    </row>
    <row r="159" spans="4:9" ht="22.5" customHeight="1">
      <c r="D159" s="289" t="s">
        <v>563</v>
      </c>
      <c r="E159" s="290">
        <v>224</v>
      </c>
      <c r="F159" s="289" t="s">
        <v>564</v>
      </c>
      <c r="G159" s="290">
        <v>1058</v>
      </c>
      <c r="H159" s="289" t="s">
        <v>565</v>
      </c>
      <c r="I159" s="290">
        <v>785</v>
      </c>
    </row>
    <row r="160" spans="4:9" ht="22.5" customHeight="1">
      <c r="D160" s="289" t="s">
        <v>566</v>
      </c>
      <c r="E160" s="290">
        <v>600</v>
      </c>
      <c r="F160" s="289" t="s">
        <v>567</v>
      </c>
      <c r="G160" s="290">
        <v>125</v>
      </c>
      <c r="H160" s="289" t="s">
        <v>568</v>
      </c>
      <c r="I160" s="290">
        <v>723</v>
      </c>
    </row>
    <row r="161" spans="4:9" ht="22.5" customHeight="1">
      <c r="D161" s="289" t="s">
        <v>569</v>
      </c>
      <c r="E161" s="290">
        <v>600</v>
      </c>
      <c r="F161" s="289" t="s">
        <v>570</v>
      </c>
      <c r="G161" s="290">
        <v>1</v>
      </c>
      <c r="H161" s="289" t="s">
        <v>571</v>
      </c>
      <c r="I161" s="290">
        <v>49</v>
      </c>
    </row>
    <row r="162" spans="4:9" ht="22.5" customHeight="1">
      <c r="D162" s="289" t="s">
        <v>572</v>
      </c>
      <c r="E162" s="290">
        <v>984</v>
      </c>
      <c r="F162" s="289" t="s">
        <v>573</v>
      </c>
      <c r="G162" s="290">
        <v>26</v>
      </c>
      <c r="H162" s="289" t="s">
        <v>574</v>
      </c>
      <c r="I162" s="290">
        <v>13</v>
      </c>
    </row>
    <row r="163" spans="4:9" ht="22.5" customHeight="1">
      <c r="D163" s="289" t="s">
        <v>575</v>
      </c>
      <c r="E163" s="290">
        <v>984</v>
      </c>
      <c r="F163" s="289" t="s">
        <v>576</v>
      </c>
      <c r="G163" s="290">
        <v>25</v>
      </c>
      <c r="H163" s="289" t="s">
        <v>577</v>
      </c>
      <c r="I163" s="290">
        <v>2163</v>
      </c>
    </row>
    <row r="164" spans="4:9" ht="22.5" customHeight="1">
      <c r="D164" s="289" t="s">
        <v>578</v>
      </c>
      <c r="E164" s="290">
        <v>984</v>
      </c>
      <c r="F164" s="289" t="s">
        <v>579</v>
      </c>
      <c r="G164" s="290">
        <v>881</v>
      </c>
      <c r="H164" s="289" t="s">
        <v>580</v>
      </c>
      <c r="I164" s="290">
        <v>56</v>
      </c>
    </row>
    <row r="165" spans="4:9" ht="22.5" customHeight="1">
      <c r="D165" s="289" t="s">
        <v>581</v>
      </c>
      <c r="E165" s="290">
        <v>1000</v>
      </c>
      <c r="F165" s="289" t="s">
        <v>582</v>
      </c>
      <c r="G165" s="290">
        <v>9997</v>
      </c>
      <c r="H165" s="289" t="s">
        <v>583</v>
      </c>
      <c r="I165" s="290">
        <v>1907</v>
      </c>
    </row>
    <row r="166" spans="4:9" ht="22.5" customHeight="1">
      <c r="D166" s="289" t="s">
        <v>584</v>
      </c>
      <c r="E166" s="290">
        <v>1000</v>
      </c>
      <c r="F166" s="289" t="s">
        <v>585</v>
      </c>
      <c r="G166" s="290">
        <v>9997</v>
      </c>
      <c r="H166" s="289" t="s">
        <v>586</v>
      </c>
      <c r="I166" s="290">
        <v>200</v>
      </c>
    </row>
    <row r="167" spans="4:256" ht="22.5" customHeight="1">
      <c r="D167" s="289" t="s">
        <v>587</v>
      </c>
      <c r="E167" s="290">
        <v>5139</v>
      </c>
      <c r="F167" s="289" t="s">
        <v>588</v>
      </c>
      <c r="G167" s="290">
        <v>10217</v>
      </c>
      <c r="H167" s="289" t="s">
        <v>589</v>
      </c>
      <c r="I167" s="290">
        <v>576</v>
      </c>
      <c r="M167" s="294"/>
      <c r="N167" s="294"/>
      <c r="O167" s="294"/>
      <c r="P167" s="294"/>
      <c r="Q167" s="294"/>
      <c r="R167" s="294"/>
      <c r="S167" s="294"/>
      <c r="T167" s="294"/>
      <c r="U167" s="294"/>
      <c r="V167" s="294"/>
      <c r="W167" s="294"/>
      <c r="X167" s="294"/>
      <c r="Y167" s="294"/>
      <c r="Z167" s="294"/>
      <c r="AA167" s="294"/>
      <c r="AB167" s="294"/>
      <c r="AC167" s="294"/>
      <c r="AD167" s="294"/>
      <c r="AE167" s="294"/>
      <c r="AF167" s="294"/>
      <c r="AG167" s="294"/>
      <c r="AH167" s="294"/>
      <c r="AI167" s="294"/>
      <c r="AJ167" s="294"/>
      <c r="AK167" s="294"/>
      <c r="AL167" s="294"/>
      <c r="AM167" s="294"/>
      <c r="AN167" s="294"/>
      <c r="AO167" s="294"/>
      <c r="AP167" s="294"/>
      <c r="AQ167" s="294"/>
      <c r="AR167" s="294"/>
      <c r="AS167" s="294"/>
      <c r="AT167" s="294"/>
      <c r="AU167" s="294"/>
      <c r="AV167" s="294"/>
      <c r="AW167" s="294"/>
      <c r="AX167" s="294"/>
      <c r="AY167" s="294"/>
      <c r="AZ167" s="294"/>
      <c r="BA167" s="294"/>
      <c r="BB167" s="294"/>
      <c r="BC167" s="294"/>
      <c r="BD167" s="294"/>
      <c r="BE167" s="294"/>
      <c r="BF167" s="294"/>
      <c r="BG167" s="294"/>
      <c r="BH167" s="294"/>
      <c r="BI167" s="294"/>
      <c r="BJ167" s="294"/>
      <c r="BK167" s="294"/>
      <c r="BL167" s="294"/>
      <c r="BM167" s="294"/>
      <c r="BN167" s="294"/>
      <c r="BO167" s="294"/>
      <c r="BP167" s="294"/>
      <c r="BQ167" s="294"/>
      <c r="BR167" s="294"/>
      <c r="BS167" s="294"/>
      <c r="BT167" s="294"/>
      <c r="BU167" s="294"/>
      <c r="BV167" s="294"/>
      <c r="BW167" s="294"/>
      <c r="BX167" s="294"/>
      <c r="BY167" s="294"/>
      <c r="BZ167" s="294"/>
      <c r="CA167" s="294"/>
      <c r="CB167" s="294"/>
      <c r="CC167" s="294"/>
      <c r="CD167" s="294"/>
      <c r="CE167" s="294"/>
      <c r="CF167" s="294"/>
      <c r="CG167" s="294"/>
      <c r="CH167" s="294"/>
      <c r="CI167" s="294"/>
      <c r="CJ167" s="294"/>
      <c r="CK167" s="294"/>
      <c r="CL167" s="294"/>
      <c r="CM167" s="294"/>
      <c r="CN167" s="294"/>
      <c r="CO167" s="294"/>
      <c r="CP167" s="294"/>
      <c r="CQ167" s="294"/>
      <c r="CR167" s="294"/>
      <c r="CS167" s="294"/>
      <c r="CT167" s="294"/>
      <c r="CU167" s="294"/>
      <c r="CV167" s="294"/>
      <c r="CW167" s="294"/>
      <c r="CX167" s="294"/>
      <c r="CY167" s="294"/>
      <c r="CZ167" s="294"/>
      <c r="DA167" s="294"/>
      <c r="DB167" s="294"/>
      <c r="DC167" s="294"/>
      <c r="DD167" s="294"/>
      <c r="DE167" s="294"/>
      <c r="DF167" s="294"/>
      <c r="DG167" s="294"/>
      <c r="DH167" s="294"/>
      <c r="DI167" s="294"/>
      <c r="DJ167" s="294"/>
      <c r="DK167" s="294"/>
      <c r="DL167" s="294"/>
      <c r="DM167" s="294"/>
      <c r="DN167" s="294"/>
      <c r="DO167" s="294"/>
      <c r="DP167" s="294"/>
      <c r="DQ167" s="294"/>
      <c r="DR167" s="294"/>
      <c r="DS167" s="294"/>
      <c r="DT167" s="294"/>
      <c r="DU167" s="294"/>
      <c r="DV167" s="294"/>
      <c r="DW167" s="294"/>
      <c r="DX167" s="294"/>
      <c r="DY167" s="294"/>
      <c r="DZ167" s="294"/>
      <c r="EA167" s="294"/>
      <c r="EB167" s="294"/>
      <c r="EC167" s="294"/>
      <c r="ED167" s="294"/>
      <c r="EE167" s="294"/>
      <c r="EF167" s="294"/>
      <c r="EG167" s="294"/>
      <c r="EH167" s="294"/>
      <c r="EI167" s="294"/>
      <c r="EJ167" s="294"/>
      <c r="EK167" s="294"/>
      <c r="EL167" s="294"/>
      <c r="EM167" s="294"/>
      <c r="EN167" s="294"/>
      <c r="EO167" s="294"/>
      <c r="EP167" s="294"/>
      <c r="EQ167" s="294"/>
      <c r="ER167" s="294"/>
      <c r="ES167" s="294"/>
      <c r="ET167" s="294"/>
      <c r="EU167" s="294"/>
      <c r="EV167" s="294"/>
      <c r="EW167" s="294"/>
      <c r="EX167" s="294"/>
      <c r="EY167" s="294"/>
      <c r="EZ167" s="294"/>
      <c r="FA167" s="294"/>
      <c r="FB167" s="294"/>
      <c r="FC167" s="294"/>
      <c r="FD167" s="294"/>
      <c r="FE167" s="294"/>
      <c r="FF167" s="294"/>
      <c r="FG167" s="294"/>
      <c r="FH167" s="294"/>
      <c r="FI167" s="294"/>
      <c r="FJ167" s="294"/>
      <c r="FK167" s="294"/>
      <c r="FL167" s="294"/>
      <c r="FM167" s="294"/>
      <c r="FN167" s="294"/>
      <c r="FO167" s="294"/>
      <c r="FP167" s="294"/>
      <c r="FQ167" s="294"/>
      <c r="FR167" s="294"/>
      <c r="FS167" s="294"/>
      <c r="FT167" s="294"/>
      <c r="FU167" s="294"/>
      <c r="FV167" s="294"/>
      <c r="FW167" s="294"/>
      <c r="FX167" s="294"/>
      <c r="FY167" s="294"/>
      <c r="FZ167" s="294"/>
      <c r="GA167" s="294"/>
      <c r="GB167" s="294"/>
      <c r="GC167" s="294"/>
      <c r="GD167" s="294"/>
      <c r="GE167" s="294"/>
      <c r="GF167" s="294"/>
      <c r="GG167" s="294"/>
      <c r="GH167" s="294"/>
      <c r="GI167" s="294"/>
      <c r="GJ167" s="294"/>
      <c r="GK167" s="294"/>
      <c r="GL167" s="294"/>
      <c r="GM167" s="294"/>
      <c r="GN167" s="294"/>
      <c r="GO167" s="294"/>
      <c r="GP167" s="294"/>
      <c r="GQ167" s="294"/>
      <c r="GR167" s="294"/>
      <c r="GS167" s="294"/>
      <c r="GT167" s="294"/>
      <c r="GU167" s="294"/>
      <c r="GV167" s="294"/>
      <c r="GW167" s="294"/>
      <c r="GX167" s="294"/>
      <c r="GY167" s="294"/>
      <c r="GZ167" s="294"/>
      <c r="HA167" s="294"/>
      <c r="HB167" s="294"/>
      <c r="HC167" s="294"/>
      <c r="HD167" s="294"/>
      <c r="HE167" s="294"/>
      <c r="HF167" s="294"/>
      <c r="HG167" s="294"/>
      <c r="HH167" s="294"/>
      <c r="HI167" s="294"/>
      <c r="HJ167" s="294"/>
      <c r="HK167" s="294"/>
      <c r="HL167" s="294"/>
      <c r="HM167" s="294"/>
      <c r="HN167" s="294"/>
      <c r="HO167" s="294"/>
      <c r="HP167" s="294"/>
      <c r="HQ167" s="294"/>
      <c r="HR167" s="294"/>
      <c r="HS167" s="294"/>
      <c r="HT167" s="294"/>
      <c r="HU167" s="294"/>
      <c r="HV167" s="294"/>
      <c r="HW167" s="294"/>
      <c r="HX167" s="294"/>
      <c r="HY167" s="294"/>
      <c r="HZ167" s="294"/>
      <c r="IA167" s="294"/>
      <c r="IB167" s="294"/>
      <c r="IC167" s="294"/>
      <c r="ID167" s="294"/>
      <c r="IE167" s="294"/>
      <c r="IF167" s="294"/>
      <c r="IG167" s="294"/>
      <c r="IH167" s="294"/>
      <c r="II167" s="294"/>
      <c r="IJ167" s="294"/>
      <c r="IK167" s="294"/>
      <c r="IL167" s="294"/>
      <c r="IM167" s="294"/>
      <c r="IN167" s="294"/>
      <c r="IO167" s="294"/>
      <c r="IP167" s="294"/>
      <c r="IQ167" s="294"/>
      <c r="IR167" s="294"/>
      <c r="IS167" s="294"/>
      <c r="IT167" s="294"/>
      <c r="IU167" s="294"/>
      <c r="IV167" s="294"/>
    </row>
    <row r="168" spans="4:256" ht="22.5" customHeight="1">
      <c r="D168" s="289" t="s">
        <v>590</v>
      </c>
      <c r="E168" s="290">
        <v>4510</v>
      </c>
      <c r="F168" s="289" t="s">
        <v>591</v>
      </c>
      <c r="G168" s="290">
        <v>3279</v>
      </c>
      <c r="H168" s="289" t="s">
        <v>592</v>
      </c>
      <c r="I168" s="290">
        <v>576</v>
      </c>
      <c r="M168" s="294"/>
      <c r="N168" s="294"/>
      <c r="O168" s="294"/>
      <c r="P168" s="294"/>
      <c r="Q168" s="294"/>
      <c r="R168" s="294"/>
      <c r="S168" s="294"/>
      <c r="T168" s="294"/>
      <c r="U168" s="294"/>
      <c r="V168" s="294"/>
      <c r="W168" s="294"/>
      <c r="X168" s="294"/>
      <c r="Y168" s="294"/>
      <c r="Z168" s="294"/>
      <c r="AA168" s="294"/>
      <c r="AB168" s="294"/>
      <c r="AC168" s="294"/>
      <c r="AD168" s="294"/>
      <c r="AE168" s="294"/>
      <c r="AF168" s="294"/>
      <c r="AG168" s="294"/>
      <c r="AH168" s="294"/>
      <c r="AI168" s="294"/>
      <c r="AJ168" s="294"/>
      <c r="AK168" s="294"/>
      <c r="AL168" s="294"/>
      <c r="AM168" s="294"/>
      <c r="AN168" s="294"/>
      <c r="AO168" s="294"/>
      <c r="AP168" s="294"/>
      <c r="AQ168" s="294"/>
      <c r="AR168" s="294"/>
      <c r="AS168" s="294"/>
      <c r="AT168" s="294"/>
      <c r="AU168" s="294"/>
      <c r="AV168" s="294"/>
      <c r="AW168" s="294"/>
      <c r="AX168" s="294"/>
      <c r="AY168" s="294"/>
      <c r="AZ168" s="294"/>
      <c r="BA168" s="294"/>
      <c r="BB168" s="294"/>
      <c r="BC168" s="294"/>
      <c r="BD168" s="294"/>
      <c r="BE168" s="294"/>
      <c r="BF168" s="294"/>
      <c r="BG168" s="294"/>
      <c r="BH168" s="294"/>
      <c r="BI168" s="294"/>
      <c r="BJ168" s="294"/>
      <c r="BK168" s="294"/>
      <c r="BL168" s="294"/>
      <c r="BM168" s="294"/>
      <c r="BN168" s="294"/>
      <c r="BO168" s="294"/>
      <c r="BP168" s="294"/>
      <c r="BQ168" s="294"/>
      <c r="BR168" s="294"/>
      <c r="BS168" s="294"/>
      <c r="BT168" s="294"/>
      <c r="BU168" s="294"/>
      <c r="BV168" s="294"/>
      <c r="BW168" s="294"/>
      <c r="BX168" s="294"/>
      <c r="BY168" s="294"/>
      <c r="BZ168" s="294"/>
      <c r="CA168" s="294"/>
      <c r="CB168" s="294"/>
      <c r="CC168" s="294"/>
      <c r="CD168" s="294"/>
      <c r="CE168" s="294"/>
      <c r="CF168" s="294"/>
      <c r="CG168" s="294"/>
      <c r="CH168" s="294"/>
      <c r="CI168" s="294"/>
      <c r="CJ168" s="294"/>
      <c r="CK168" s="294"/>
      <c r="CL168" s="294"/>
      <c r="CM168" s="294"/>
      <c r="CN168" s="294"/>
      <c r="CO168" s="294"/>
      <c r="CP168" s="294"/>
      <c r="CQ168" s="294"/>
      <c r="CR168" s="294"/>
      <c r="CS168" s="294"/>
      <c r="CT168" s="294"/>
      <c r="CU168" s="294"/>
      <c r="CV168" s="294"/>
      <c r="CW168" s="294"/>
      <c r="CX168" s="294"/>
      <c r="CY168" s="294"/>
      <c r="CZ168" s="294"/>
      <c r="DA168" s="294"/>
      <c r="DB168" s="294"/>
      <c r="DC168" s="294"/>
      <c r="DD168" s="294"/>
      <c r="DE168" s="294"/>
      <c r="DF168" s="294"/>
      <c r="DG168" s="294"/>
      <c r="DH168" s="294"/>
      <c r="DI168" s="294"/>
      <c r="DJ168" s="294"/>
      <c r="DK168" s="294"/>
      <c r="DL168" s="294"/>
      <c r="DM168" s="294"/>
      <c r="DN168" s="294"/>
      <c r="DO168" s="294"/>
      <c r="DP168" s="294"/>
      <c r="DQ168" s="294"/>
      <c r="DR168" s="294"/>
      <c r="DS168" s="294"/>
      <c r="DT168" s="294"/>
      <c r="DU168" s="294"/>
      <c r="DV168" s="294"/>
      <c r="DW168" s="294"/>
      <c r="DX168" s="294"/>
      <c r="DY168" s="294"/>
      <c r="DZ168" s="294"/>
      <c r="EA168" s="294"/>
      <c r="EB168" s="294"/>
      <c r="EC168" s="294"/>
      <c r="ED168" s="294"/>
      <c r="EE168" s="294"/>
      <c r="EF168" s="294"/>
      <c r="EG168" s="294"/>
      <c r="EH168" s="294"/>
      <c r="EI168" s="294"/>
      <c r="EJ168" s="294"/>
      <c r="EK168" s="294"/>
      <c r="EL168" s="294"/>
      <c r="EM168" s="294"/>
      <c r="EN168" s="294"/>
      <c r="EO168" s="294"/>
      <c r="EP168" s="294"/>
      <c r="EQ168" s="294"/>
      <c r="ER168" s="294"/>
      <c r="ES168" s="294"/>
      <c r="ET168" s="294"/>
      <c r="EU168" s="294"/>
      <c r="EV168" s="294"/>
      <c r="EW168" s="294"/>
      <c r="EX168" s="294"/>
      <c r="EY168" s="294"/>
      <c r="EZ168" s="294"/>
      <c r="FA168" s="294"/>
      <c r="FB168" s="294"/>
      <c r="FC168" s="294"/>
      <c r="FD168" s="294"/>
      <c r="FE168" s="294"/>
      <c r="FF168" s="294"/>
      <c r="FG168" s="294"/>
      <c r="FH168" s="294"/>
      <c r="FI168" s="294"/>
      <c r="FJ168" s="294"/>
      <c r="FK168" s="294"/>
      <c r="FL168" s="294"/>
      <c r="FM168" s="294"/>
      <c r="FN168" s="294"/>
      <c r="FO168" s="294"/>
      <c r="FP168" s="294"/>
      <c r="FQ168" s="294"/>
      <c r="FR168" s="294"/>
      <c r="FS168" s="294"/>
      <c r="FT168" s="294"/>
      <c r="FU168" s="294"/>
      <c r="FV168" s="294"/>
      <c r="FW168" s="294"/>
      <c r="FX168" s="294"/>
      <c r="FY168" s="294"/>
      <c r="FZ168" s="294"/>
      <c r="GA168" s="294"/>
      <c r="GB168" s="294"/>
      <c r="GC168" s="294"/>
      <c r="GD168" s="294"/>
      <c r="GE168" s="294"/>
      <c r="GF168" s="294"/>
      <c r="GG168" s="294"/>
      <c r="GH168" s="294"/>
      <c r="GI168" s="294"/>
      <c r="GJ168" s="294"/>
      <c r="GK168" s="294"/>
      <c r="GL168" s="294"/>
      <c r="GM168" s="294"/>
      <c r="GN168" s="294"/>
      <c r="GO168" s="294"/>
      <c r="GP168" s="294"/>
      <c r="GQ168" s="294"/>
      <c r="GR168" s="294"/>
      <c r="GS168" s="294"/>
      <c r="GT168" s="294"/>
      <c r="GU168" s="294"/>
      <c r="GV168" s="294"/>
      <c r="GW168" s="294"/>
      <c r="GX168" s="294"/>
      <c r="GY168" s="294"/>
      <c r="GZ168" s="294"/>
      <c r="HA168" s="294"/>
      <c r="HB168" s="294"/>
      <c r="HC168" s="294"/>
      <c r="HD168" s="294"/>
      <c r="HE168" s="294"/>
      <c r="HF168" s="294"/>
      <c r="HG168" s="294"/>
      <c r="HH168" s="294"/>
      <c r="HI168" s="294"/>
      <c r="HJ168" s="294"/>
      <c r="HK168" s="294"/>
      <c r="HL168" s="294"/>
      <c r="HM168" s="294"/>
      <c r="HN168" s="294"/>
      <c r="HO168" s="294"/>
      <c r="HP168" s="294"/>
      <c r="HQ168" s="294"/>
      <c r="HR168" s="294"/>
      <c r="HS168" s="294"/>
      <c r="HT168" s="294"/>
      <c r="HU168" s="294"/>
      <c r="HV168" s="294"/>
      <c r="HW168" s="294"/>
      <c r="HX168" s="294"/>
      <c r="HY168" s="294"/>
      <c r="HZ168" s="294"/>
      <c r="IA168" s="294"/>
      <c r="IB168" s="294"/>
      <c r="IC168" s="294"/>
      <c r="ID168" s="294"/>
      <c r="IE168" s="294"/>
      <c r="IF168" s="294"/>
      <c r="IG168" s="294"/>
      <c r="IH168" s="294"/>
      <c r="II168" s="294"/>
      <c r="IJ168" s="294"/>
      <c r="IK168" s="294"/>
      <c r="IL168" s="294"/>
      <c r="IM168" s="294"/>
      <c r="IN168" s="294"/>
      <c r="IO168" s="294"/>
      <c r="IP168" s="294"/>
      <c r="IQ168" s="294"/>
      <c r="IR168" s="294"/>
      <c r="IS168" s="294"/>
      <c r="IT168" s="294"/>
      <c r="IU168" s="294"/>
      <c r="IV168" s="294"/>
    </row>
    <row r="169" spans="4:256" ht="22.5" customHeight="1">
      <c r="D169" s="289" t="s">
        <v>593</v>
      </c>
      <c r="E169" s="290">
        <v>1713</v>
      </c>
      <c r="F169" s="289" t="s">
        <v>191</v>
      </c>
      <c r="G169" s="290">
        <v>1086</v>
      </c>
      <c r="H169" s="289" t="s">
        <v>594</v>
      </c>
      <c r="I169" s="290">
        <v>17817</v>
      </c>
      <c r="M169" s="294"/>
      <c r="N169" s="294"/>
      <c r="O169" s="294"/>
      <c r="P169" s="294"/>
      <c r="Q169" s="294"/>
      <c r="R169" s="294"/>
      <c r="S169" s="294"/>
      <c r="T169" s="294"/>
      <c r="U169" s="294"/>
      <c r="V169" s="294"/>
      <c r="W169" s="294"/>
      <c r="X169" s="294"/>
      <c r="Y169" s="294"/>
      <c r="Z169" s="294"/>
      <c r="AA169" s="294"/>
      <c r="AB169" s="294"/>
      <c r="AC169" s="294"/>
      <c r="AD169" s="294"/>
      <c r="AE169" s="294"/>
      <c r="AF169" s="294"/>
      <c r="AG169" s="294"/>
      <c r="AH169" s="294"/>
      <c r="AI169" s="294"/>
      <c r="AJ169" s="294"/>
      <c r="AK169" s="294"/>
      <c r="AL169" s="294"/>
      <c r="AM169" s="294"/>
      <c r="AN169" s="294"/>
      <c r="AO169" s="294"/>
      <c r="AP169" s="294"/>
      <c r="AQ169" s="294"/>
      <c r="AR169" s="294"/>
      <c r="AS169" s="294"/>
      <c r="AT169" s="294"/>
      <c r="AU169" s="294"/>
      <c r="AV169" s="294"/>
      <c r="AW169" s="294"/>
      <c r="AX169" s="294"/>
      <c r="AY169" s="294"/>
      <c r="AZ169" s="294"/>
      <c r="BA169" s="294"/>
      <c r="BB169" s="294"/>
      <c r="BC169" s="294"/>
      <c r="BD169" s="294"/>
      <c r="BE169" s="294"/>
      <c r="BF169" s="294"/>
      <c r="BG169" s="294"/>
      <c r="BH169" s="294"/>
      <c r="BI169" s="294"/>
      <c r="BJ169" s="294"/>
      <c r="BK169" s="294"/>
      <c r="BL169" s="294"/>
      <c r="BM169" s="294"/>
      <c r="BN169" s="294"/>
      <c r="BO169" s="294"/>
      <c r="BP169" s="294"/>
      <c r="BQ169" s="294"/>
      <c r="BR169" s="294"/>
      <c r="BS169" s="294"/>
      <c r="BT169" s="294"/>
      <c r="BU169" s="294"/>
      <c r="BV169" s="294"/>
      <c r="BW169" s="294"/>
      <c r="BX169" s="294"/>
      <c r="BY169" s="294"/>
      <c r="BZ169" s="294"/>
      <c r="CA169" s="294"/>
      <c r="CB169" s="294"/>
      <c r="CC169" s="294"/>
      <c r="CD169" s="294"/>
      <c r="CE169" s="294"/>
      <c r="CF169" s="294"/>
      <c r="CG169" s="294"/>
      <c r="CH169" s="294"/>
      <c r="CI169" s="294"/>
      <c r="CJ169" s="294"/>
      <c r="CK169" s="294"/>
      <c r="CL169" s="294"/>
      <c r="CM169" s="294"/>
      <c r="CN169" s="294"/>
      <c r="CO169" s="294"/>
      <c r="CP169" s="294"/>
      <c r="CQ169" s="294"/>
      <c r="CR169" s="294"/>
      <c r="CS169" s="294"/>
      <c r="CT169" s="294"/>
      <c r="CU169" s="294"/>
      <c r="CV169" s="294"/>
      <c r="CW169" s="294"/>
      <c r="CX169" s="294"/>
      <c r="CY169" s="294"/>
      <c r="CZ169" s="294"/>
      <c r="DA169" s="294"/>
      <c r="DB169" s="294"/>
      <c r="DC169" s="294"/>
      <c r="DD169" s="294"/>
      <c r="DE169" s="294"/>
      <c r="DF169" s="294"/>
      <c r="DG169" s="294"/>
      <c r="DH169" s="294"/>
      <c r="DI169" s="294"/>
      <c r="DJ169" s="294"/>
      <c r="DK169" s="294"/>
      <c r="DL169" s="294"/>
      <c r="DM169" s="294"/>
      <c r="DN169" s="294"/>
      <c r="DO169" s="294"/>
      <c r="DP169" s="294"/>
      <c r="DQ169" s="294"/>
      <c r="DR169" s="294"/>
      <c r="DS169" s="294"/>
      <c r="DT169" s="294"/>
      <c r="DU169" s="294"/>
      <c r="DV169" s="294"/>
      <c r="DW169" s="294"/>
      <c r="DX169" s="294"/>
      <c r="DY169" s="294"/>
      <c r="DZ169" s="294"/>
      <c r="EA169" s="294"/>
      <c r="EB169" s="294"/>
      <c r="EC169" s="294"/>
      <c r="ED169" s="294"/>
      <c r="EE169" s="294"/>
      <c r="EF169" s="294"/>
      <c r="EG169" s="294"/>
      <c r="EH169" s="294"/>
      <c r="EI169" s="294"/>
      <c r="EJ169" s="294"/>
      <c r="EK169" s="294"/>
      <c r="EL169" s="294"/>
      <c r="EM169" s="294"/>
      <c r="EN169" s="294"/>
      <c r="EO169" s="294"/>
      <c r="EP169" s="294"/>
      <c r="EQ169" s="294"/>
      <c r="ER169" s="294"/>
      <c r="ES169" s="294"/>
      <c r="ET169" s="294"/>
      <c r="EU169" s="294"/>
      <c r="EV169" s="294"/>
      <c r="EW169" s="294"/>
      <c r="EX169" s="294"/>
      <c r="EY169" s="294"/>
      <c r="EZ169" s="294"/>
      <c r="FA169" s="294"/>
      <c r="FB169" s="294"/>
      <c r="FC169" s="294"/>
      <c r="FD169" s="294"/>
      <c r="FE169" s="294"/>
      <c r="FF169" s="294"/>
      <c r="FG169" s="294"/>
      <c r="FH169" s="294"/>
      <c r="FI169" s="294"/>
      <c r="FJ169" s="294"/>
      <c r="FK169" s="294"/>
      <c r="FL169" s="294"/>
      <c r="FM169" s="294"/>
      <c r="FN169" s="294"/>
      <c r="FO169" s="294"/>
      <c r="FP169" s="294"/>
      <c r="FQ169" s="294"/>
      <c r="FR169" s="294"/>
      <c r="FS169" s="294"/>
      <c r="FT169" s="294"/>
      <c r="FU169" s="294"/>
      <c r="FV169" s="294"/>
      <c r="FW169" s="294"/>
      <c r="FX169" s="294"/>
      <c r="FY169" s="294"/>
      <c r="FZ169" s="294"/>
      <c r="GA169" s="294"/>
      <c r="GB169" s="294"/>
      <c r="GC169" s="294"/>
      <c r="GD169" s="294"/>
      <c r="GE169" s="294"/>
      <c r="GF169" s="294"/>
      <c r="GG169" s="294"/>
      <c r="GH169" s="294"/>
      <c r="GI169" s="294"/>
      <c r="GJ169" s="294"/>
      <c r="GK169" s="294"/>
      <c r="GL169" s="294"/>
      <c r="GM169" s="294"/>
      <c r="GN169" s="294"/>
      <c r="GO169" s="294"/>
      <c r="GP169" s="294"/>
      <c r="GQ169" s="294"/>
      <c r="GR169" s="294"/>
      <c r="GS169" s="294"/>
      <c r="GT169" s="294"/>
      <c r="GU169" s="294"/>
      <c r="GV169" s="294"/>
      <c r="GW169" s="294"/>
      <c r="GX169" s="294"/>
      <c r="GY169" s="294"/>
      <c r="GZ169" s="294"/>
      <c r="HA169" s="294"/>
      <c r="HB169" s="294"/>
      <c r="HC169" s="294"/>
      <c r="HD169" s="294"/>
      <c r="HE169" s="294"/>
      <c r="HF169" s="294"/>
      <c r="HG169" s="294"/>
      <c r="HH169" s="294"/>
      <c r="HI169" s="294"/>
      <c r="HJ169" s="294"/>
      <c r="HK169" s="294"/>
      <c r="HL169" s="294"/>
      <c r="HM169" s="294"/>
      <c r="HN169" s="294"/>
      <c r="HO169" s="294"/>
      <c r="HP169" s="294"/>
      <c r="HQ169" s="294"/>
      <c r="HR169" s="294"/>
      <c r="HS169" s="294"/>
      <c r="HT169" s="294"/>
      <c r="HU169" s="294"/>
      <c r="HV169" s="294"/>
      <c r="HW169" s="294"/>
      <c r="HX169" s="294"/>
      <c r="HY169" s="294"/>
      <c r="HZ169" s="294"/>
      <c r="IA169" s="294"/>
      <c r="IB169" s="294"/>
      <c r="IC169" s="294"/>
      <c r="ID169" s="294"/>
      <c r="IE169" s="294"/>
      <c r="IF169" s="294"/>
      <c r="IG169" s="294"/>
      <c r="IH169" s="294"/>
      <c r="II169" s="294"/>
      <c r="IJ169" s="294"/>
      <c r="IK169" s="294"/>
      <c r="IL169" s="294"/>
      <c r="IM169" s="294"/>
      <c r="IN169" s="294"/>
      <c r="IO169" s="294"/>
      <c r="IP169" s="294"/>
      <c r="IQ169" s="294"/>
      <c r="IR169" s="294"/>
      <c r="IS169" s="294"/>
      <c r="IT169" s="294"/>
      <c r="IU169" s="294"/>
      <c r="IV169" s="294"/>
    </row>
    <row r="170" spans="4:256" ht="22.5" customHeight="1">
      <c r="D170" s="289" t="s">
        <v>595</v>
      </c>
      <c r="E170" s="290">
        <v>1241</v>
      </c>
      <c r="F170" s="289" t="s">
        <v>596</v>
      </c>
      <c r="G170" s="290">
        <v>680</v>
      </c>
      <c r="H170" s="289" t="s">
        <v>597</v>
      </c>
      <c r="I170" s="290">
        <v>17817</v>
      </c>
      <c r="M170" s="294"/>
      <c r="N170" s="294"/>
      <c r="O170" s="294"/>
      <c r="P170" s="294"/>
      <c r="Q170" s="294"/>
      <c r="R170" s="294"/>
      <c r="S170" s="294"/>
      <c r="T170" s="294"/>
      <c r="U170" s="294"/>
      <c r="V170" s="294"/>
      <c r="W170" s="294"/>
      <c r="X170" s="294"/>
      <c r="Y170" s="294"/>
      <c r="Z170" s="294"/>
      <c r="AA170" s="294"/>
      <c r="AB170" s="294"/>
      <c r="AC170" s="294"/>
      <c r="AD170" s="294"/>
      <c r="AE170" s="294"/>
      <c r="AF170" s="294"/>
      <c r="AG170" s="294"/>
      <c r="AH170" s="294"/>
      <c r="AI170" s="294"/>
      <c r="AJ170" s="294"/>
      <c r="AK170" s="294"/>
      <c r="AL170" s="294"/>
      <c r="AM170" s="294"/>
      <c r="AN170" s="294"/>
      <c r="AO170" s="294"/>
      <c r="AP170" s="294"/>
      <c r="AQ170" s="294"/>
      <c r="AR170" s="294"/>
      <c r="AS170" s="294"/>
      <c r="AT170" s="294"/>
      <c r="AU170" s="294"/>
      <c r="AV170" s="294"/>
      <c r="AW170" s="294"/>
      <c r="AX170" s="294"/>
      <c r="AY170" s="294"/>
      <c r="AZ170" s="294"/>
      <c r="BA170" s="294"/>
      <c r="BB170" s="294"/>
      <c r="BC170" s="294"/>
      <c r="BD170" s="294"/>
      <c r="BE170" s="294"/>
      <c r="BF170" s="294"/>
      <c r="BG170" s="294"/>
      <c r="BH170" s="294"/>
      <c r="BI170" s="294"/>
      <c r="BJ170" s="294"/>
      <c r="BK170" s="294"/>
      <c r="BL170" s="294"/>
      <c r="BM170" s="294"/>
      <c r="BN170" s="294"/>
      <c r="BO170" s="294"/>
      <c r="BP170" s="294"/>
      <c r="BQ170" s="294"/>
      <c r="BR170" s="294"/>
      <c r="BS170" s="294"/>
      <c r="BT170" s="294"/>
      <c r="BU170" s="294"/>
      <c r="BV170" s="294"/>
      <c r="BW170" s="294"/>
      <c r="BX170" s="294"/>
      <c r="BY170" s="294"/>
      <c r="BZ170" s="294"/>
      <c r="CA170" s="294"/>
      <c r="CB170" s="294"/>
      <c r="CC170" s="294"/>
      <c r="CD170" s="294"/>
      <c r="CE170" s="294"/>
      <c r="CF170" s="294"/>
      <c r="CG170" s="294"/>
      <c r="CH170" s="294"/>
      <c r="CI170" s="294"/>
      <c r="CJ170" s="294"/>
      <c r="CK170" s="294"/>
      <c r="CL170" s="294"/>
      <c r="CM170" s="294"/>
      <c r="CN170" s="294"/>
      <c r="CO170" s="294"/>
      <c r="CP170" s="294"/>
      <c r="CQ170" s="294"/>
      <c r="CR170" s="294"/>
      <c r="CS170" s="294"/>
      <c r="CT170" s="294"/>
      <c r="CU170" s="294"/>
      <c r="CV170" s="294"/>
      <c r="CW170" s="294"/>
      <c r="CX170" s="294"/>
      <c r="CY170" s="294"/>
      <c r="CZ170" s="294"/>
      <c r="DA170" s="294"/>
      <c r="DB170" s="294"/>
      <c r="DC170" s="294"/>
      <c r="DD170" s="294"/>
      <c r="DE170" s="294"/>
      <c r="DF170" s="294"/>
      <c r="DG170" s="294"/>
      <c r="DH170" s="294"/>
      <c r="DI170" s="294"/>
      <c r="DJ170" s="294"/>
      <c r="DK170" s="294"/>
      <c r="DL170" s="294"/>
      <c r="DM170" s="294"/>
      <c r="DN170" s="294"/>
      <c r="DO170" s="294"/>
      <c r="DP170" s="294"/>
      <c r="DQ170" s="294"/>
      <c r="DR170" s="294"/>
      <c r="DS170" s="294"/>
      <c r="DT170" s="294"/>
      <c r="DU170" s="294"/>
      <c r="DV170" s="294"/>
      <c r="DW170" s="294"/>
      <c r="DX170" s="294"/>
      <c r="DY170" s="294"/>
      <c r="DZ170" s="294"/>
      <c r="EA170" s="294"/>
      <c r="EB170" s="294"/>
      <c r="EC170" s="294"/>
      <c r="ED170" s="294"/>
      <c r="EE170" s="294"/>
      <c r="EF170" s="294"/>
      <c r="EG170" s="294"/>
      <c r="EH170" s="294"/>
      <c r="EI170" s="294"/>
      <c r="EJ170" s="294"/>
      <c r="EK170" s="294"/>
      <c r="EL170" s="294"/>
      <c r="EM170" s="294"/>
      <c r="EN170" s="294"/>
      <c r="EO170" s="294"/>
      <c r="EP170" s="294"/>
      <c r="EQ170" s="294"/>
      <c r="ER170" s="294"/>
      <c r="ES170" s="294"/>
      <c r="ET170" s="294"/>
      <c r="EU170" s="294"/>
      <c r="EV170" s="294"/>
      <c r="EW170" s="294"/>
      <c r="EX170" s="294"/>
      <c r="EY170" s="294"/>
      <c r="EZ170" s="294"/>
      <c r="FA170" s="294"/>
      <c r="FB170" s="294"/>
      <c r="FC170" s="294"/>
      <c r="FD170" s="294"/>
      <c r="FE170" s="294"/>
      <c r="FF170" s="294"/>
      <c r="FG170" s="294"/>
      <c r="FH170" s="294"/>
      <c r="FI170" s="294"/>
      <c r="FJ170" s="294"/>
      <c r="FK170" s="294"/>
      <c r="FL170" s="294"/>
      <c r="FM170" s="294"/>
      <c r="FN170" s="294"/>
      <c r="FO170" s="294"/>
      <c r="FP170" s="294"/>
      <c r="FQ170" s="294"/>
      <c r="FR170" s="294"/>
      <c r="FS170" s="294"/>
      <c r="FT170" s="294"/>
      <c r="FU170" s="294"/>
      <c r="FV170" s="294"/>
      <c r="FW170" s="294"/>
      <c r="FX170" s="294"/>
      <c r="FY170" s="294"/>
      <c r="FZ170" s="294"/>
      <c r="GA170" s="294"/>
      <c r="GB170" s="294"/>
      <c r="GC170" s="294"/>
      <c r="GD170" s="294"/>
      <c r="GE170" s="294"/>
      <c r="GF170" s="294"/>
      <c r="GG170" s="294"/>
      <c r="GH170" s="294"/>
      <c r="GI170" s="294"/>
      <c r="GJ170" s="294"/>
      <c r="GK170" s="294"/>
      <c r="GL170" s="294"/>
      <c r="GM170" s="294"/>
      <c r="GN170" s="294"/>
      <c r="GO170" s="294"/>
      <c r="GP170" s="294"/>
      <c r="GQ170" s="294"/>
      <c r="GR170" s="294"/>
      <c r="GS170" s="294"/>
      <c r="GT170" s="294"/>
      <c r="GU170" s="294"/>
      <c r="GV170" s="294"/>
      <c r="GW170" s="294"/>
      <c r="GX170" s="294"/>
      <c r="GY170" s="294"/>
      <c r="GZ170" s="294"/>
      <c r="HA170" s="294"/>
      <c r="HB170" s="294"/>
      <c r="HC170" s="294"/>
      <c r="HD170" s="294"/>
      <c r="HE170" s="294"/>
      <c r="HF170" s="294"/>
      <c r="HG170" s="294"/>
      <c r="HH170" s="294"/>
      <c r="HI170" s="294"/>
      <c r="HJ170" s="294"/>
      <c r="HK170" s="294"/>
      <c r="HL170" s="294"/>
      <c r="HM170" s="294"/>
      <c r="HN170" s="294"/>
      <c r="HO170" s="294"/>
      <c r="HP170" s="294"/>
      <c r="HQ170" s="294"/>
      <c r="HR170" s="294"/>
      <c r="HS170" s="294"/>
      <c r="HT170" s="294"/>
      <c r="HU170" s="294"/>
      <c r="HV170" s="294"/>
      <c r="HW170" s="294"/>
      <c r="HX170" s="294"/>
      <c r="HY170" s="294"/>
      <c r="HZ170" s="294"/>
      <c r="IA170" s="294"/>
      <c r="IB170" s="294"/>
      <c r="IC170" s="294"/>
      <c r="ID170" s="294"/>
      <c r="IE170" s="294"/>
      <c r="IF170" s="294"/>
      <c r="IG170" s="294"/>
      <c r="IH170" s="294"/>
      <c r="II170" s="294"/>
      <c r="IJ170" s="294"/>
      <c r="IK170" s="294"/>
      <c r="IL170" s="294"/>
      <c r="IM170" s="294"/>
      <c r="IN170" s="294"/>
      <c r="IO170" s="294"/>
      <c r="IP170" s="294"/>
      <c r="IQ170" s="294"/>
      <c r="IR170" s="294"/>
      <c r="IS170" s="294"/>
      <c r="IT170" s="294"/>
      <c r="IU170" s="294"/>
      <c r="IV170" s="294"/>
    </row>
    <row r="171" spans="4:256" ht="22.5" customHeight="1">
      <c r="D171" s="289" t="s">
        <v>598</v>
      </c>
      <c r="E171" s="290">
        <v>50</v>
      </c>
      <c r="F171" s="289" t="s">
        <v>599</v>
      </c>
      <c r="G171" s="290">
        <v>214</v>
      </c>
      <c r="H171" s="289" t="s">
        <v>600</v>
      </c>
      <c r="I171" s="290">
        <v>17817</v>
      </c>
      <c r="M171" s="294"/>
      <c r="N171" s="294"/>
      <c r="O171" s="294"/>
      <c r="P171" s="294"/>
      <c r="Q171" s="294"/>
      <c r="R171" s="294"/>
      <c r="S171" s="294"/>
      <c r="T171" s="294"/>
      <c r="U171" s="294"/>
      <c r="V171" s="294"/>
      <c r="W171" s="294"/>
      <c r="X171" s="294"/>
      <c r="Y171" s="294"/>
      <c r="Z171" s="294"/>
      <c r="AA171" s="294"/>
      <c r="AB171" s="294"/>
      <c r="AC171" s="294"/>
      <c r="AD171" s="294"/>
      <c r="AE171" s="294"/>
      <c r="AF171" s="294"/>
      <c r="AG171" s="294"/>
      <c r="AH171" s="294"/>
      <c r="AI171" s="294"/>
      <c r="AJ171" s="294"/>
      <c r="AK171" s="294"/>
      <c r="AL171" s="294"/>
      <c r="AM171" s="294"/>
      <c r="AN171" s="294"/>
      <c r="AO171" s="294"/>
      <c r="AP171" s="294"/>
      <c r="AQ171" s="294"/>
      <c r="AR171" s="294"/>
      <c r="AS171" s="294"/>
      <c r="AT171" s="294"/>
      <c r="AU171" s="294"/>
      <c r="AV171" s="294"/>
      <c r="AW171" s="294"/>
      <c r="AX171" s="294"/>
      <c r="AY171" s="294"/>
      <c r="AZ171" s="294"/>
      <c r="BA171" s="294"/>
      <c r="BB171" s="294"/>
      <c r="BC171" s="294"/>
      <c r="BD171" s="294"/>
      <c r="BE171" s="294"/>
      <c r="BF171" s="294"/>
      <c r="BG171" s="294"/>
      <c r="BH171" s="294"/>
      <c r="BI171" s="294"/>
      <c r="BJ171" s="294"/>
      <c r="BK171" s="294"/>
      <c r="BL171" s="294"/>
      <c r="BM171" s="294"/>
      <c r="BN171" s="294"/>
      <c r="BO171" s="294"/>
      <c r="BP171" s="294"/>
      <c r="BQ171" s="294"/>
      <c r="BR171" s="294"/>
      <c r="BS171" s="294"/>
      <c r="BT171" s="294"/>
      <c r="BU171" s="294"/>
      <c r="BV171" s="294"/>
      <c r="BW171" s="294"/>
      <c r="BX171" s="294"/>
      <c r="BY171" s="294"/>
      <c r="BZ171" s="294"/>
      <c r="CA171" s="294"/>
      <c r="CB171" s="294"/>
      <c r="CC171" s="294"/>
      <c r="CD171" s="294"/>
      <c r="CE171" s="294"/>
      <c r="CF171" s="294"/>
      <c r="CG171" s="294"/>
      <c r="CH171" s="294"/>
      <c r="CI171" s="294"/>
      <c r="CJ171" s="294"/>
      <c r="CK171" s="294"/>
      <c r="CL171" s="294"/>
      <c r="CM171" s="294"/>
      <c r="CN171" s="294"/>
      <c r="CO171" s="294"/>
      <c r="CP171" s="294"/>
      <c r="CQ171" s="294"/>
      <c r="CR171" s="294"/>
      <c r="CS171" s="294"/>
      <c r="CT171" s="294"/>
      <c r="CU171" s="294"/>
      <c r="CV171" s="294"/>
      <c r="CW171" s="294"/>
      <c r="CX171" s="294"/>
      <c r="CY171" s="294"/>
      <c r="CZ171" s="294"/>
      <c r="DA171" s="294"/>
      <c r="DB171" s="294"/>
      <c r="DC171" s="294"/>
      <c r="DD171" s="294"/>
      <c r="DE171" s="294"/>
      <c r="DF171" s="294"/>
      <c r="DG171" s="294"/>
      <c r="DH171" s="294"/>
      <c r="DI171" s="294"/>
      <c r="DJ171" s="294"/>
      <c r="DK171" s="294"/>
      <c r="DL171" s="294"/>
      <c r="DM171" s="294"/>
      <c r="DN171" s="294"/>
      <c r="DO171" s="294"/>
      <c r="DP171" s="294"/>
      <c r="DQ171" s="294"/>
      <c r="DR171" s="294"/>
      <c r="DS171" s="294"/>
      <c r="DT171" s="294"/>
      <c r="DU171" s="294"/>
      <c r="DV171" s="294"/>
      <c r="DW171" s="294"/>
      <c r="DX171" s="294"/>
      <c r="DY171" s="294"/>
      <c r="DZ171" s="294"/>
      <c r="EA171" s="294"/>
      <c r="EB171" s="294"/>
      <c r="EC171" s="294"/>
      <c r="ED171" s="294"/>
      <c r="EE171" s="294"/>
      <c r="EF171" s="294"/>
      <c r="EG171" s="294"/>
      <c r="EH171" s="294"/>
      <c r="EI171" s="294"/>
      <c r="EJ171" s="294"/>
      <c r="EK171" s="294"/>
      <c r="EL171" s="294"/>
      <c r="EM171" s="294"/>
      <c r="EN171" s="294"/>
      <c r="EO171" s="294"/>
      <c r="EP171" s="294"/>
      <c r="EQ171" s="294"/>
      <c r="ER171" s="294"/>
      <c r="ES171" s="294"/>
      <c r="ET171" s="294"/>
      <c r="EU171" s="294"/>
      <c r="EV171" s="294"/>
      <c r="EW171" s="294"/>
      <c r="EX171" s="294"/>
      <c r="EY171" s="294"/>
      <c r="EZ171" s="294"/>
      <c r="FA171" s="294"/>
      <c r="FB171" s="294"/>
      <c r="FC171" s="294"/>
      <c r="FD171" s="294"/>
      <c r="FE171" s="294"/>
      <c r="FF171" s="294"/>
      <c r="FG171" s="294"/>
      <c r="FH171" s="294"/>
      <c r="FI171" s="294"/>
      <c r="FJ171" s="294"/>
      <c r="FK171" s="294"/>
      <c r="FL171" s="294"/>
      <c r="FM171" s="294"/>
      <c r="FN171" s="294"/>
      <c r="FO171" s="294"/>
      <c r="FP171" s="294"/>
      <c r="FQ171" s="294"/>
      <c r="FR171" s="294"/>
      <c r="FS171" s="294"/>
      <c r="FT171" s="294"/>
      <c r="FU171" s="294"/>
      <c r="FV171" s="294"/>
      <c r="FW171" s="294"/>
      <c r="FX171" s="294"/>
      <c r="FY171" s="294"/>
      <c r="FZ171" s="294"/>
      <c r="GA171" s="294"/>
      <c r="GB171" s="294"/>
      <c r="GC171" s="294"/>
      <c r="GD171" s="294"/>
      <c r="GE171" s="294"/>
      <c r="GF171" s="294"/>
      <c r="GG171" s="294"/>
      <c r="GH171" s="294"/>
      <c r="GI171" s="294"/>
      <c r="GJ171" s="294"/>
      <c r="GK171" s="294"/>
      <c r="GL171" s="294"/>
      <c r="GM171" s="294"/>
      <c r="GN171" s="294"/>
      <c r="GO171" s="294"/>
      <c r="GP171" s="294"/>
      <c r="GQ171" s="294"/>
      <c r="GR171" s="294"/>
      <c r="GS171" s="294"/>
      <c r="GT171" s="294"/>
      <c r="GU171" s="294"/>
      <c r="GV171" s="294"/>
      <c r="GW171" s="294"/>
      <c r="GX171" s="294"/>
      <c r="GY171" s="294"/>
      <c r="GZ171" s="294"/>
      <c r="HA171" s="294"/>
      <c r="HB171" s="294"/>
      <c r="HC171" s="294"/>
      <c r="HD171" s="294"/>
      <c r="HE171" s="294"/>
      <c r="HF171" s="294"/>
      <c r="HG171" s="294"/>
      <c r="HH171" s="294"/>
      <c r="HI171" s="294"/>
      <c r="HJ171" s="294"/>
      <c r="HK171" s="294"/>
      <c r="HL171" s="294"/>
      <c r="HM171" s="294"/>
      <c r="HN171" s="294"/>
      <c r="HO171" s="294"/>
      <c r="HP171" s="294"/>
      <c r="HQ171" s="294"/>
      <c r="HR171" s="294"/>
      <c r="HS171" s="294"/>
      <c r="HT171" s="294"/>
      <c r="HU171" s="294"/>
      <c r="HV171" s="294"/>
      <c r="HW171" s="294"/>
      <c r="HX171" s="294"/>
      <c r="HY171" s="294"/>
      <c r="HZ171" s="294"/>
      <c r="IA171" s="294"/>
      <c r="IB171" s="294"/>
      <c r="IC171" s="294"/>
      <c r="ID171" s="294"/>
      <c r="IE171" s="294"/>
      <c r="IF171" s="294"/>
      <c r="IG171" s="294"/>
      <c r="IH171" s="294"/>
      <c r="II171" s="294"/>
      <c r="IJ171" s="294"/>
      <c r="IK171" s="294"/>
      <c r="IL171" s="294"/>
      <c r="IM171" s="294"/>
      <c r="IN171" s="294"/>
      <c r="IO171" s="294"/>
      <c r="IP171" s="294"/>
      <c r="IQ171" s="294"/>
      <c r="IR171" s="294"/>
      <c r="IS171" s="294"/>
      <c r="IT171" s="294"/>
      <c r="IU171" s="294"/>
      <c r="IV171" s="294"/>
    </row>
    <row r="172" spans="4:256" ht="22.5" customHeight="1">
      <c r="D172" s="289" t="s">
        <v>601</v>
      </c>
      <c r="E172" s="290">
        <v>110</v>
      </c>
      <c r="F172" s="289" t="s">
        <v>602</v>
      </c>
      <c r="G172" s="290">
        <v>708</v>
      </c>
      <c r="H172" s="289" t="s">
        <v>603</v>
      </c>
      <c r="I172" s="290">
        <v>4</v>
      </c>
      <c r="M172" s="294"/>
      <c r="N172" s="294"/>
      <c r="O172" s="294"/>
      <c r="P172" s="294"/>
      <c r="Q172" s="294"/>
      <c r="R172" s="294"/>
      <c r="S172" s="294"/>
      <c r="T172" s="294"/>
      <c r="U172" s="294"/>
      <c r="V172" s="294"/>
      <c r="W172" s="294"/>
      <c r="X172" s="294"/>
      <c r="Y172" s="294"/>
      <c r="Z172" s="294"/>
      <c r="AA172" s="294"/>
      <c r="AB172" s="294"/>
      <c r="AC172" s="294"/>
      <c r="AD172" s="294"/>
      <c r="AE172" s="294"/>
      <c r="AF172" s="294"/>
      <c r="AG172" s="294"/>
      <c r="AH172" s="294"/>
      <c r="AI172" s="294"/>
      <c r="AJ172" s="294"/>
      <c r="AK172" s="294"/>
      <c r="AL172" s="294"/>
      <c r="AM172" s="294"/>
      <c r="AN172" s="294"/>
      <c r="AO172" s="294"/>
      <c r="AP172" s="294"/>
      <c r="AQ172" s="294"/>
      <c r="AR172" s="294"/>
      <c r="AS172" s="294"/>
      <c r="AT172" s="294"/>
      <c r="AU172" s="294"/>
      <c r="AV172" s="294"/>
      <c r="AW172" s="294"/>
      <c r="AX172" s="294"/>
      <c r="AY172" s="294"/>
      <c r="AZ172" s="294"/>
      <c r="BA172" s="294"/>
      <c r="BB172" s="294"/>
      <c r="BC172" s="294"/>
      <c r="BD172" s="294"/>
      <c r="BE172" s="294"/>
      <c r="BF172" s="294"/>
      <c r="BG172" s="294"/>
      <c r="BH172" s="294"/>
      <c r="BI172" s="294"/>
      <c r="BJ172" s="294"/>
      <c r="BK172" s="294"/>
      <c r="BL172" s="294"/>
      <c r="BM172" s="294"/>
      <c r="BN172" s="294"/>
      <c r="BO172" s="294"/>
      <c r="BP172" s="294"/>
      <c r="BQ172" s="294"/>
      <c r="BR172" s="294"/>
      <c r="BS172" s="294"/>
      <c r="BT172" s="294"/>
      <c r="BU172" s="294"/>
      <c r="BV172" s="294"/>
      <c r="BW172" s="294"/>
      <c r="BX172" s="294"/>
      <c r="BY172" s="294"/>
      <c r="BZ172" s="294"/>
      <c r="CA172" s="294"/>
      <c r="CB172" s="294"/>
      <c r="CC172" s="294"/>
      <c r="CD172" s="294"/>
      <c r="CE172" s="294"/>
      <c r="CF172" s="294"/>
      <c r="CG172" s="294"/>
      <c r="CH172" s="294"/>
      <c r="CI172" s="294"/>
      <c r="CJ172" s="294"/>
      <c r="CK172" s="294"/>
      <c r="CL172" s="294"/>
      <c r="CM172" s="294"/>
      <c r="CN172" s="294"/>
      <c r="CO172" s="294"/>
      <c r="CP172" s="294"/>
      <c r="CQ172" s="294"/>
      <c r="CR172" s="294"/>
      <c r="CS172" s="294"/>
      <c r="CT172" s="294"/>
      <c r="CU172" s="294"/>
      <c r="CV172" s="294"/>
      <c r="CW172" s="294"/>
      <c r="CX172" s="294"/>
      <c r="CY172" s="294"/>
      <c r="CZ172" s="294"/>
      <c r="DA172" s="294"/>
      <c r="DB172" s="294"/>
      <c r="DC172" s="294"/>
      <c r="DD172" s="294"/>
      <c r="DE172" s="294"/>
      <c r="DF172" s="294"/>
      <c r="DG172" s="294"/>
      <c r="DH172" s="294"/>
      <c r="DI172" s="294"/>
      <c r="DJ172" s="294"/>
      <c r="DK172" s="294"/>
      <c r="DL172" s="294"/>
      <c r="DM172" s="294"/>
      <c r="DN172" s="294"/>
      <c r="DO172" s="294"/>
      <c r="DP172" s="294"/>
      <c r="DQ172" s="294"/>
      <c r="DR172" s="294"/>
      <c r="DS172" s="294"/>
      <c r="DT172" s="294"/>
      <c r="DU172" s="294"/>
      <c r="DV172" s="294"/>
      <c r="DW172" s="294"/>
      <c r="DX172" s="294"/>
      <c r="DY172" s="294"/>
      <c r="DZ172" s="294"/>
      <c r="EA172" s="294"/>
      <c r="EB172" s="294"/>
      <c r="EC172" s="294"/>
      <c r="ED172" s="294"/>
      <c r="EE172" s="294"/>
      <c r="EF172" s="294"/>
      <c r="EG172" s="294"/>
      <c r="EH172" s="294"/>
      <c r="EI172" s="294"/>
      <c r="EJ172" s="294"/>
      <c r="EK172" s="294"/>
      <c r="EL172" s="294"/>
      <c r="EM172" s="294"/>
      <c r="EN172" s="294"/>
      <c r="EO172" s="294"/>
      <c r="EP172" s="294"/>
      <c r="EQ172" s="294"/>
      <c r="ER172" s="294"/>
      <c r="ES172" s="294"/>
      <c r="ET172" s="294"/>
      <c r="EU172" s="294"/>
      <c r="EV172" s="294"/>
      <c r="EW172" s="294"/>
      <c r="EX172" s="294"/>
      <c r="EY172" s="294"/>
      <c r="EZ172" s="294"/>
      <c r="FA172" s="294"/>
      <c r="FB172" s="294"/>
      <c r="FC172" s="294"/>
      <c r="FD172" s="294"/>
      <c r="FE172" s="294"/>
      <c r="FF172" s="294"/>
      <c r="FG172" s="294"/>
      <c r="FH172" s="294"/>
      <c r="FI172" s="294"/>
      <c r="FJ172" s="294"/>
      <c r="FK172" s="294"/>
      <c r="FL172" s="294"/>
      <c r="FM172" s="294"/>
      <c r="FN172" s="294"/>
      <c r="FO172" s="294"/>
      <c r="FP172" s="294"/>
      <c r="FQ172" s="294"/>
      <c r="FR172" s="294"/>
      <c r="FS172" s="294"/>
      <c r="FT172" s="294"/>
      <c r="FU172" s="294"/>
      <c r="FV172" s="294"/>
      <c r="FW172" s="294"/>
      <c r="FX172" s="294"/>
      <c r="FY172" s="294"/>
      <c r="FZ172" s="294"/>
      <c r="GA172" s="294"/>
      <c r="GB172" s="294"/>
      <c r="GC172" s="294"/>
      <c r="GD172" s="294"/>
      <c r="GE172" s="294"/>
      <c r="GF172" s="294"/>
      <c r="GG172" s="294"/>
      <c r="GH172" s="294"/>
      <c r="GI172" s="294"/>
      <c r="GJ172" s="294"/>
      <c r="GK172" s="294"/>
      <c r="GL172" s="294"/>
      <c r="GM172" s="294"/>
      <c r="GN172" s="294"/>
      <c r="GO172" s="294"/>
      <c r="GP172" s="294"/>
      <c r="GQ172" s="294"/>
      <c r="GR172" s="294"/>
      <c r="GS172" s="294"/>
      <c r="GT172" s="294"/>
      <c r="GU172" s="294"/>
      <c r="GV172" s="294"/>
      <c r="GW172" s="294"/>
      <c r="GX172" s="294"/>
      <c r="GY172" s="294"/>
      <c r="GZ172" s="294"/>
      <c r="HA172" s="294"/>
      <c r="HB172" s="294"/>
      <c r="HC172" s="294"/>
      <c r="HD172" s="294"/>
      <c r="HE172" s="294"/>
      <c r="HF172" s="294"/>
      <c r="HG172" s="294"/>
      <c r="HH172" s="294"/>
      <c r="HI172" s="294"/>
      <c r="HJ172" s="294"/>
      <c r="HK172" s="294"/>
      <c r="HL172" s="294"/>
      <c r="HM172" s="294"/>
      <c r="HN172" s="294"/>
      <c r="HO172" s="294"/>
      <c r="HP172" s="294"/>
      <c r="HQ172" s="294"/>
      <c r="HR172" s="294"/>
      <c r="HS172" s="294"/>
      <c r="HT172" s="294"/>
      <c r="HU172" s="294"/>
      <c r="HV172" s="294"/>
      <c r="HW172" s="294"/>
      <c r="HX172" s="294"/>
      <c r="HY172" s="294"/>
      <c r="HZ172" s="294"/>
      <c r="IA172" s="294"/>
      <c r="IB172" s="294"/>
      <c r="IC172" s="294"/>
      <c r="ID172" s="294"/>
      <c r="IE172" s="294"/>
      <c r="IF172" s="294"/>
      <c r="IG172" s="294"/>
      <c r="IH172" s="294"/>
      <c r="II172" s="294"/>
      <c r="IJ172" s="294"/>
      <c r="IK172" s="294"/>
      <c r="IL172" s="294"/>
      <c r="IM172" s="294"/>
      <c r="IN172" s="294"/>
      <c r="IO172" s="294"/>
      <c r="IP172" s="294"/>
      <c r="IQ172" s="294"/>
      <c r="IR172" s="294"/>
      <c r="IS172" s="294"/>
      <c r="IT172" s="294"/>
      <c r="IU172" s="294"/>
      <c r="IV172" s="294"/>
    </row>
    <row r="173" spans="4:256" ht="22.5" customHeight="1">
      <c r="D173" s="289" t="s">
        <v>604</v>
      </c>
      <c r="E173" s="290">
        <v>433</v>
      </c>
      <c r="F173" s="289" t="s">
        <v>190</v>
      </c>
      <c r="G173" s="290">
        <v>405</v>
      </c>
      <c r="H173" s="289" t="s">
        <v>605</v>
      </c>
      <c r="I173" s="290">
        <v>4</v>
      </c>
      <c r="M173" s="294"/>
      <c r="N173" s="294"/>
      <c r="O173" s="294"/>
      <c r="P173" s="294"/>
      <c r="Q173" s="294"/>
      <c r="R173" s="294"/>
      <c r="S173" s="294"/>
      <c r="T173" s="294"/>
      <c r="U173" s="294"/>
      <c r="V173" s="294"/>
      <c r="W173" s="294"/>
      <c r="X173" s="294"/>
      <c r="Y173" s="294"/>
      <c r="Z173" s="294"/>
      <c r="AA173" s="294"/>
      <c r="AB173" s="294"/>
      <c r="AC173" s="294"/>
      <c r="AD173" s="294"/>
      <c r="AE173" s="294"/>
      <c r="AF173" s="294"/>
      <c r="AG173" s="294"/>
      <c r="AH173" s="294"/>
      <c r="AI173" s="294"/>
      <c r="AJ173" s="294"/>
      <c r="AK173" s="294"/>
      <c r="AL173" s="294"/>
      <c r="AM173" s="294"/>
      <c r="AN173" s="294"/>
      <c r="AO173" s="294"/>
      <c r="AP173" s="294"/>
      <c r="AQ173" s="294"/>
      <c r="AR173" s="294"/>
      <c r="AS173" s="294"/>
      <c r="AT173" s="294"/>
      <c r="AU173" s="294"/>
      <c r="AV173" s="294"/>
      <c r="AW173" s="294"/>
      <c r="AX173" s="294"/>
      <c r="AY173" s="294"/>
      <c r="AZ173" s="294"/>
      <c r="BA173" s="294"/>
      <c r="BB173" s="294"/>
      <c r="BC173" s="294"/>
      <c r="BD173" s="294"/>
      <c r="BE173" s="294"/>
      <c r="BF173" s="294"/>
      <c r="BG173" s="294"/>
      <c r="BH173" s="294"/>
      <c r="BI173" s="294"/>
      <c r="BJ173" s="294"/>
      <c r="BK173" s="294"/>
      <c r="BL173" s="294"/>
      <c r="BM173" s="294"/>
      <c r="BN173" s="294"/>
      <c r="BO173" s="294"/>
      <c r="BP173" s="294"/>
      <c r="BQ173" s="294"/>
      <c r="BR173" s="294"/>
      <c r="BS173" s="294"/>
      <c r="BT173" s="294"/>
      <c r="BU173" s="294"/>
      <c r="BV173" s="294"/>
      <c r="BW173" s="294"/>
      <c r="BX173" s="294"/>
      <c r="BY173" s="294"/>
      <c r="BZ173" s="294"/>
      <c r="CA173" s="294"/>
      <c r="CB173" s="294"/>
      <c r="CC173" s="294"/>
      <c r="CD173" s="294"/>
      <c r="CE173" s="294"/>
      <c r="CF173" s="294"/>
      <c r="CG173" s="294"/>
      <c r="CH173" s="294"/>
      <c r="CI173" s="294"/>
      <c r="CJ173" s="294"/>
      <c r="CK173" s="294"/>
      <c r="CL173" s="294"/>
      <c r="CM173" s="294"/>
      <c r="CN173" s="294"/>
      <c r="CO173" s="294"/>
      <c r="CP173" s="294"/>
      <c r="CQ173" s="294"/>
      <c r="CR173" s="294"/>
      <c r="CS173" s="294"/>
      <c r="CT173" s="294"/>
      <c r="CU173" s="294"/>
      <c r="CV173" s="294"/>
      <c r="CW173" s="294"/>
      <c r="CX173" s="294"/>
      <c r="CY173" s="294"/>
      <c r="CZ173" s="294"/>
      <c r="DA173" s="294"/>
      <c r="DB173" s="294"/>
      <c r="DC173" s="294"/>
      <c r="DD173" s="294"/>
      <c r="DE173" s="294"/>
      <c r="DF173" s="294"/>
      <c r="DG173" s="294"/>
      <c r="DH173" s="294"/>
      <c r="DI173" s="294"/>
      <c r="DJ173" s="294"/>
      <c r="DK173" s="294"/>
      <c r="DL173" s="294"/>
      <c r="DM173" s="294"/>
      <c r="DN173" s="294"/>
      <c r="DO173" s="294"/>
      <c r="DP173" s="294"/>
      <c r="DQ173" s="294"/>
      <c r="DR173" s="294"/>
      <c r="DS173" s="294"/>
      <c r="DT173" s="294"/>
      <c r="DU173" s="294"/>
      <c r="DV173" s="294"/>
      <c r="DW173" s="294"/>
      <c r="DX173" s="294"/>
      <c r="DY173" s="294"/>
      <c r="DZ173" s="294"/>
      <c r="EA173" s="294"/>
      <c r="EB173" s="294"/>
      <c r="EC173" s="294"/>
      <c r="ED173" s="294"/>
      <c r="EE173" s="294"/>
      <c r="EF173" s="294"/>
      <c r="EG173" s="294"/>
      <c r="EH173" s="294"/>
      <c r="EI173" s="294"/>
      <c r="EJ173" s="294"/>
      <c r="EK173" s="294"/>
      <c r="EL173" s="294"/>
      <c r="EM173" s="294"/>
      <c r="EN173" s="294"/>
      <c r="EO173" s="294"/>
      <c r="EP173" s="294"/>
      <c r="EQ173" s="294"/>
      <c r="ER173" s="294"/>
      <c r="ES173" s="294"/>
      <c r="ET173" s="294"/>
      <c r="EU173" s="294"/>
      <c r="EV173" s="294"/>
      <c r="EW173" s="294"/>
      <c r="EX173" s="294"/>
      <c r="EY173" s="294"/>
      <c r="EZ173" s="294"/>
      <c r="FA173" s="294"/>
      <c r="FB173" s="294"/>
      <c r="FC173" s="294"/>
      <c r="FD173" s="294"/>
      <c r="FE173" s="294"/>
      <c r="FF173" s="294"/>
      <c r="FG173" s="294"/>
      <c r="FH173" s="294"/>
      <c r="FI173" s="294"/>
      <c r="FJ173" s="294"/>
      <c r="FK173" s="294"/>
      <c r="FL173" s="294"/>
      <c r="FM173" s="294"/>
      <c r="FN173" s="294"/>
      <c r="FO173" s="294"/>
      <c r="FP173" s="294"/>
      <c r="FQ173" s="294"/>
      <c r="FR173" s="294"/>
      <c r="FS173" s="294"/>
      <c r="FT173" s="294"/>
      <c r="FU173" s="294"/>
      <c r="FV173" s="294"/>
      <c r="FW173" s="294"/>
      <c r="FX173" s="294"/>
      <c r="FY173" s="294"/>
      <c r="FZ173" s="294"/>
      <c r="GA173" s="294"/>
      <c r="GB173" s="294"/>
      <c r="GC173" s="294"/>
      <c r="GD173" s="294"/>
      <c r="GE173" s="294"/>
      <c r="GF173" s="294"/>
      <c r="GG173" s="294"/>
      <c r="GH173" s="294"/>
      <c r="GI173" s="294"/>
      <c r="GJ173" s="294"/>
      <c r="GK173" s="294"/>
      <c r="GL173" s="294"/>
      <c r="GM173" s="294"/>
      <c r="GN173" s="294"/>
      <c r="GO173" s="294"/>
      <c r="GP173" s="294"/>
      <c r="GQ173" s="294"/>
      <c r="GR173" s="294"/>
      <c r="GS173" s="294"/>
      <c r="GT173" s="294"/>
      <c r="GU173" s="294"/>
      <c r="GV173" s="294"/>
      <c r="GW173" s="294"/>
      <c r="GX173" s="294"/>
      <c r="GY173" s="294"/>
      <c r="GZ173" s="294"/>
      <c r="HA173" s="294"/>
      <c r="HB173" s="294"/>
      <c r="HC173" s="294"/>
      <c r="HD173" s="294"/>
      <c r="HE173" s="294"/>
      <c r="HF173" s="294"/>
      <c r="HG173" s="294"/>
      <c r="HH173" s="294"/>
      <c r="HI173" s="294"/>
      <c r="HJ173" s="294"/>
      <c r="HK173" s="294"/>
      <c r="HL173" s="294"/>
      <c r="HM173" s="294"/>
      <c r="HN173" s="294"/>
      <c r="HO173" s="294"/>
      <c r="HP173" s="294"/>
      <c r="HQ173" s="294"/>
      <c r="HR173" s="294"/>
      <c r="HS173" s="294"/>
      <c r="HT173" s="294"/>
      <c r="HU173" s="294"/>
      <c r="HV173" s="294"/>
      <c r="HW173" s="294"/>
      <c r="HX173" s="294"/>
      <c r="HY173" s="294"/>
      <c r="HZ173" s="294"/>
      <c r="IA173" s="294"/>
      <c r="IB173" s="294"/>
      <c r="IC173" s="294"/>
      <c r="ID173" s="294"/>
      <c r="IE173" s="294"/>
      <c r="IF173" s="294"/>
      <c r="IG173" s="294"/>
      <c r="IH173" s="294"/>
      <c r="II173" s="294"/>
      <c r="IJ173" s="294"/>
      <c r="IK173" s="294"/>
      <c r="IL173" s="294"/>
      <c r="IM173" s="294"/>
      <c r="IN173" s="294"/>
      <c r="IO173" s="294"/>
      <c r="IP173" s="294"/>
      <c r="IQ173" s="294"/>
      <c r="IR173" s="294"/>
      <c r="IS173" s="294"/>
      <c r="IT173" s="294"/>
      <c r="IU173" s="294"/>
      <c r="IV173" s="294"/>
    </row>
    <row r="174" spans="4:256" ht="22.5" customHeight="1">
      <c r="D174" s="289" t="s">
        <v>606</v>
      </c>
      <c r="E174" s="290">
        <v>894</v>
      </c>
      <c r="F174" s="289" t="s">
        <v>607</v>
      </c>
      <c r="G174" s="290">
        <v>186</v>
      </c>
      <c r="H174" s="84"/>
      <c r="I174" s="85"/>
      <c r="M174" s="294"/>
      <c r="N174" s="294"/>
      <c r="O174" s="294"/>
      <c r="P174" s="294"/>
      <c r="Q174" s="294"/>
      <c r="R174" s="294"/>
      <c r="S174" s="294"/>
      <c r="T174" s="294"/>
      <c r="U174" s="294"/>
      <c r="V174" s="294"/>
      <c r="W174" s="294"/>
      <c r="X174" s="294"/>
      <c r="Y174" s="294"/>
      <c r="Z174" s="294"/>
      <c r="AA174" s="294"/>
      <c r="AB174" s="294"/>
      <c r="AC174" s="294"/>
      <c r="AD174" s="294"/>
      <c r="AE174" s="294"/>
      <c r="AF174" s="294"/>
      <c r="AG174" s="294"/>
      <c r="AH174" s="294"/>
      <c r="AI174" s="294"/>
      <c r="AJ174" s="294"/>
      <c r="AK174" s="294"/>
      <c r="AL174" s="294"/>
      <c r="AM174" s="294"/>
      <c r="AN174" s="294"/>
      <c r="AO174" s="294"/>
      <c r="AP174" s="294"/>
      <c r="AQ174" s="294"/>
      <c r="AR174" s="294"/>
      <c r="AS174" s="294"/>
      <c r="AT174" s="294"/>
      <c r="AU174" s="294"/>
      <c r="AV174" s="294"/>
      <c r="AW174" s="294"/>
      <c r="AX174" s="294"/>
      <c r="AY174" s="294"/>
      <c r="AZ174" s="294"/>
      <c r="BA174" s="294"/>
      <c r="BB174" s="294"/>
      <c r="BC174" s="294"/>
      <c r="BD174" s="294"/>
      <c r="BE174" s="294"/>
      <c r="BF174" s="294"/>
      <c r="BG174" s="294"/>
      <c r="BH174" s="294"/>
      <c r="BI174" s="294"/>
      <c r="BJ174" s="294"/>
      <c r="BK174" s="294"/>
      <c r="BL174" s="294"/>
      <c r="BM174" s="294"/>
      <c r="BN174" s="294"/>
      <c r="BO174" s="294"/>
      <c r="BP174" s="294"/>
      <c r="BQ174" s="294"/>
      <c r="BR174" s="294"/>
      <c r="BS174" s="294"/>
      <c r="BT174" s="294"/>
      <c r="BU174" s="294"/>
      <c r="BV174" s="294"/>
      <c r="BW174" s="294"/>
      <c r="BX174" s="294"/>
      <c r="BY174" s="294"/>
      <c r="BZ174" s="294"/>
      <c r="CA174" s="294"/>
      <c r="CB174" s="294"/>
      <c r="CC174" s="294"/>
      <c r="CD174" s="294"/>
      <c r="CE174" s="294"/>
      <c r="CF174" s="294"/>
      <c r="CG174" s="294"/>
      <c r="CH174" s="294"/>
      <c r="CI174" s="294"/>
      <c r="CJ174" s="294"/>
      <c r="CK174" s="294"/>
      <c r="CL174" s="294"/>
      <c r="CM174" s="294"/>
      <c r="CN174" s="294"/>
      <c r="CO174" s="294"/>
      <c r="CP174" s="294"/>
      <c r="CQ174" s="294"/>
      <c r="CR174" s="294"/>
      <c r="CS174" s="294"/>
      <c r="CT174" s="294"/>
      <c r="CU174" s="294"/>
      <c r="CV174" s="294"/>
      <c r="CW174" s="294"/>
      <c r="CX174" s="294"/>
      <c r="CY174" s="294"/>
      <c r="CZ174" s="294"/>
      <c r="DA174" s="294"/>
      <c r="DB174" s="294"/>
      <c r="DC174" s="294"/>
      <c r="DD174" s="294"/>
      <c r="DE174" s="294"/>
      <c r="DF174" s="294"/>
      <c r="DG174" s="294"/>
      <c r="DH174" s="294"/>
      <c r="DI174" s="294"/>
      <c r="DJ174" s="294"/>
      <c r="DK174" s="294"/>
      <c r="DL174" s="294"/>
      <c r="DM174" s="294"/>
      <c r="DN174" s="294"/>
      <c r="DO174" s="294"/>
      <c r="DP174" s="294"/>
      <c r="DQ174" s="294"/>
      <c r="DR174" s="294"/>
      <c r="DS174" s="294"/>
      <c r="DT174" s="294"/>
      <c r="DU174" s="294"/>
      <c r="DV174" s="294"/>
      <c r="DW174" s="294"/>
      <c r="DX174" s="294"/>
      <c r="DY174" s="294"/>
      <c r="DZ174" s="294"/>
      <c r="EA174" s="294"/>
      <c r="EB174" s="294"/>
      <c r="EC174" s="294"/>
      <c r="ED174" s="294"/>
      <c r="EE174" s="294"/>
      <c r="EF174" s="294"/>
      <c r="EG174" s="294"/>
      <c r="EH174" s="294"/>
      <c r="EI174" s="294"/>
      <c r="EJ174" s="294"/>
      <c r="EK174" s="294"/>
      <c r="EL174" s="294"/>
      <c r="EM174" s="294"/>
      <c r="EN174" s="294"/>
      <c r="EO174" s="294"/>
      <c r="EP174" s="294"/>
      <c r="EQ174" s="294"/>
      <c r="ER174" s="294"/>
      <c r="ES174" s="294"/>
      <c r="ET174" s="294"/>
      <c r="EU174" s="294"/>
      <c r="EV174" s="294"/>
      <c r="EW174" s="294"/>
      <c r="EX174" s="294"/>
      <c r="EY174" s="294"/>
      <c r="EZ174" s="294"/>
      <c r="FA174" s="294"/>
      <c r="FB174" s="294"/>
      <c r="FC174" s="294"/>
      <c r="FD174" s="294"/>
      <c r="FE174" s="294"/>
      <c r="FF174" s="294"/>
      <c r="FG174" s="294"/>
      <c r="FH174" s="294"/>
      <c r="FI174" s="294"/>
      <c r="FJ174" s="294"/>
      <c r="FK174" s="294"/>
      <c r="FL174" s="294"/>
      <c r="FM174" s="294"/>
      <c r="FN174" s="294"/>
      <c r="FO174" s="294"/>
      <c r="FP174" s="294"/>
      <c r="FQ174" s="294"/>
      <c r="FR174" s="294"/>
      <c r="FS174" s="294"/>
      <c r="FT174" s="294"/>
      <c r="FU174" s="294"/>
      <c r="FV174" s="294"/>
      <c r="FW174" s="294"/>
      <c r="FX174" s="294"/>
      <c r="FY174" s="294"/>
      <c r="FZ174" s="294"/>
      <c r="GA174" s="294"/>
      <c r="GB174" s="294"/>
      <c r="GC174" s="294"/>
      <c r="GD174" s="294"/>
      <c r="GE174" s="294"/>
      <c r="GF174" s="294"/>
      <c r="GG174" s="294"/>
      <c r="GH174" s="294"/>
      <c r="GI174" s="294"/>
      <c r="GJ174" s="294"/>
      <c r="GK174" s="294"/>
      <c r="GL174" s="294"/>
      <c r="GM174" s="294"/>
      <c r="GN174" s="294"/>
      <c r="GO174" s="294"/>
      <c r="GP174" s="294"/>
      <c r="GQ174" s="294"/>
      <c r="GR174" s="294"/>
      <c r="GS174" s="294"/>
      <c r="GT174" s="294"/>
      <c r="GU174" s="294"/>
      <c r="GV174" s="294"/>
      <c r="GW174" s="294"/>
      <c r="GX174" s="294"/>
      <c r="GY174" s="294"/>
      <c r="GZ174" s="294"/>
      <c r="HA174" s="294"/>
      <c r="HB174" s="294"/>
      <c r="HC174" s="294"/>
      <c r="HD174" s="294"/>
      <c r="HE174" s="294"/>
      <c r="HF174" s="294"/>
      <c r="HG174" s="294"/>
      <c r="HH174" s="294"/>
      <c r="HI174" s="294"/>
      <c r="HJ174" s="294"/>
      <c r="HK174" s="294"/>
      <c r="HL174" s="294"/>
      <c r="HM174" s="294"/>
      <c r="HN174" s="294"/>
      <c r="HO174" s="294"/>
      <c r="HP174" s="294"/>
      <c r="HQ174" s="294"/>
      <c r="HR174" s="294"/>
      <c r="HS174" s="294"/>
      <c r="HT174" s="294"/>
      <c r="HU174" s="294"/>
      <c r="HV174" s="294"/>
      <c r="HW174" s="294"/>
      <c r="HX174" s="294"/>
      <c r="HY174" s="294"/>
      <c r="HZ174" s="294"/>
      <c r="IA174" s="294"/>
      <c r="IB174" s="294"/>
      <c r="IC174" s="294"/>
      <c r="ID174" s="294"/>
      <c r="IE174" s="294"/>
      <c r="IF174" s="294"/>
      <c r="IG174" s="294"/>
      <c r="IH174" s="294"/>
      <c r="II174" s="294"/>
      <c r="IJ174" s="294"/>
      <c r="IK174" s="294"/>
      <c r="IL174" s="294"/>
      <c r="IM174" s="294"/>
      <c r="IN174" s="294"/>
      <c r="IO174" s="294"/>
      <c r="IP174" s="294"/>
      <c r="IQ174" s="294"/>
      <c r="IR174" s="294"/>
      <c r="IS174" s="294"/>
      <c r="IT174" s="294"/>
      <c r="IU174" s="294"/>
      <c r="IV174" s="294"/>
    </row>
    <row r="175" spans="4:256" ht="22.5" customHeight="1">
      <c r="D175" s="289" t="s">
        <v>608</v>
      </c>
      <c r="E175" s="290">
        <v>69</v>
      </c>
      <c r="F175" s="289" t="s">
        <v>609</v>
      </c>
      <c r="G175" s="290">
        <v>3407</v>
      </c>
      <c r="H175" s="84"/>
      <c r="I175" s="85"/>
      <c r="M175" s="294"/>
      <c r="N175" s="294"/>
      <c r="O175" s="294"/>
      <c r="P175" s="294"/>
      <c r="Q175" s="294"/>
      <c r="R175" s="294"/>
      <c r="S175" s="294"/>
      <c r="T175" s="294"/>
      <c r="U175" s="294"/>
      <c r="V175" s="294"/>
      <c r="W175" s="294"/>
      <c r="X175" s="294"/>
      <c r="Y175" s="294"/>
      <c r="Z175" s="294"/>
      <c r="AA175" s="294"/>
      <c r="AB175" s="294"/>
      <c r="AC175" s="294"/>
      <c r="AD175" s="294"/>
      <c r="AE175" s="294"/>
      <c r="AF175" s="294"/>
      <c r="AG175" s="294"/>
      <c r="AH175" s="294"/>
      <c r="AI175" s="294"/>
      <c r="AJ175" s="294"/>
      <c r="AK175" s="294"/>
      <c r="AL175" s="294"/>
      <c r="AM175" s="294"/>
      <c r="AN175" s="294"/>
      <c r="AO175" s="294"/>
      <c r="AP175" s="294"/>
      <c r="AQ175" s="294"/>
      <c r="AR175" s="294"/>
      <c r="AS175" s="294"/>
      <c r="AT175" s="294"/>
      <c r="AU175" s="294"/>
      <c r="AV175" s="294"/>
      <c r="AW175" s="294"/>
      <c r="AX175" s="294"/>
      <c r="AY175" s="294"/>
      <c r="AZ175" s="294"/>
      <c r="BA175" s="294"/>
      <c r="BB175" s="294"/>
      <c r="BC175" s="294"/>
      <c r="BD175" s="294"/>
      <c r="BE175" s="294"/>
      <c r="BF175" s="294"/>
      <c r="BG175" s="294"/>
      <c r="BH175" s="294"/>
      <c r="BI175" s="294"/>
      <c r="BJ175" s="294"/>
      <c r="BK175" s="294"/>
      <c r="BL175" s="294"/>
      <c r="BM175" s="294"/>
      <c r="BN175" s="294"/>
      <c r="BO175" s="294"/>
      <c r="BP175" s="294"/>
      <c r="BQ175" s="294"/>
      <c r="BR175" s="294"/>
      <c r="BS175" s="294"/>
      <c r="BT175" s="294"/>
      <c r="BU175" s="294"/>
      <c r="BV175" s="294"/>
      <c r="BW175" s="294"/>
      <c r="BX175" s="294"/>
      <c r="BY175" s="294"/>
      <c r="BZ175" s="294"/>
      <c r="CA175" s="294"/>
      <c r="CB175" s="294"/>
      <c r="CC175" s="294"/>
      <c r="CD175" s="294"/>
      <c r="CE175" s="294"/>
      <c r="CF175" s="294"/>
      <c r="CG175" s="294"/>
      <c r="CH175" s="294"/>
      <c r="CI175" s="294"/>
      <c r="CJ175" s="294"/>
      <c r="CK175" s="294"/>
      <c r="CL175" s="294"/>
      <c r="CM175" s="294"/>
      <c r="CN175" s="294"/>
      <c r="CO175" s="294"/>
      <c r="CP175" s="294"/>
      <c r="CQ175" s="294"/>
      <c r="CR175" s="294"/>
      <c r="CS175" s="294"/>
      <c r="CT175" s="294"/>
      <c r="CU175" s="294"/>
      <c r="CV175" s="294"/>
      <c r="CW175" s="294"/>
      <c r="CX175" s="294"/>
      <c r="CY175" s="294"/>
      <c r="CZ175" s="294"/>
      <c r="DA175" s="294"/>
      <c r="DB175" s="294"/>
      <c r="DC175" s="294"/>
      <c r="DD175" s="294"/>
      <c r="DE175" s="294"/>
      <c r="DF175" s="294"/>
      <c r="DG175" s="294"/>
      <c r="DH175" s="294"/>
      <c r="DI175" s="294"/>
      <c r="DJ175" s="294"/>
      <c r="DK175" s="294"/>
      <c r="DL175" s="294"/>
      <c r="DM175" s="294"/>
      <c r="DN175" s="294"/>
      <c r="DO175" s="294"/>
      <c r="DP175" s="294"/>
      <c r="DQ175" s="294"/>
      <c r="DR175" s="294"/>
      <c r="DS175" s="294"/>
      <c r="DT175" s="294"/>
      <c r="DU175" s="294"/>
      <c r="DV175" s="294"/>
      <c r="DW175" s="294"/>
      <c r="DX175" s="294"/>
      <c r="DY175" s="294"/>
      <c r="DZ175" s="294"/>
      <c r="EA175" s="294"/>
      <c r="EB175" s="294"/>
      <c r="EC175" s="294"/>
      <c r="ED175" s="294"/>
      <c r="EE175" s="294"/>
      <c r="EF175" s="294"/>
      <c r="EG175" s="294"/>
      <c r="EH175" s="294"/>
      <c r="EI175" s="294"/>
      <c r="EJ175" s="294"/>
      <c r="EK175" s="294"/>
      <c r="EL175" s="294"/>
      <c r="EM175" s="294"/>
      <c r="EN175" s="294"/>
      <c r="EO175" s="294"/>
      <c r="EP175" s="294"/>
      <c r="EQ175" s="294"/>
      <c r="ER175" s="294"/>
      <c r="ES175" s="294"/>
      <c r="ET175" s="294"/>
      <c r="EU175" s="294"/>
      <c r="EV175" s="294"/>
      <c r="EW175" s="294"/>
      <c r="EX175" s="294"/>
      <c r="EY175" s="294"/>
      <c r="EZ175" s="294"/>
      <c r="FA175" s="294"/>
      <c r="FB175" s="294"/>
      <c r="FC175" s="294"/>
      <c r="FD175" s="294"/>
      <c r="FE175" s="294"/>
      <c r="FF175" s="294"/>
      <c r="FG175" s="294"/>
      <c r="FH175" s="294"/>
      <c r="FI175" s="294"/>
      <c r="FJ175" s="294"/>
      <c r="FK175" s="294"/>
      <c r="FL175" s="294"/>
      <c r="FM175" s="294"/>
      <c r="FN175" s="294"/>
      <c r="FO175" s="294"/>
      <c r="FP175" s="294"/>
      <c r="FQ175" s="294"/>
      <c r="FR175" s="294"/>
      <c r="FS175" s="294"/>
      <c r="FT175" s="294"/>
      <c r="FU175" s="294"/>
      <c r="FV175" s="294"/>
      <c r="FW175" s="294"/>
      <c r="FX175" s="294"/>
      <c r="FY175" s="294"/>
      <c r="FZ175" s="294"/>
      <c r="GA175" s="294"/>
      <c r="GB175" s="294"/>
      <c r="GC175" s="294"/>
      <c r="GD175" s="294"/>
      <c r="GE175" s="294"/>
      <c r="GF175" s="294"/>
      <c r="GG175" s="294"/>
      <c r="GH175" s="294"/>
      <c r="GI175" s="294"/>
      <c r="GJ175" s="294"/>
      <c r="GK175" s="294"/>
      <c r="GL175" s="294"/>
      <c r="GM175" s="294"/>
      <c r="GN175" s="294"/>
      <c r="GO175" s="294"/>
      <c r="GP175" s="294"/>
      <c r="GQ175" s="294"/>
      <c r="GR175" s="294"/>
      <c r="GS175" s="294"/>
      <c r="GT175" s="294"/>
      <c r="GU175" s="294"/>
      <c r="GV175" s="294"/>
      <c r="GW175" s="294"/>
      <c r="GX175" s="294"/>
      <c r="GY175" s="294"/>
      <c r="GZ175" s="294"/>
      <c r="HA175" s="294"/>
      <c r="HB175" s="294"/>
      <c r="HC175" s="294"/>
      <c r="HD175" s="294"/>
      <c r="HE175" s="294"/>
      <c r="HF175" s="294"/>
      <c r="HG175" s="294"/>
      <c r="HH175" s="294"/>
      <c r="HI175" s="294"/>
      <c r="HJ175" s="294"/>
      <c r="HK175" s="294"/>
      <c r="HL175" s="294"/>
      <c r="HM175" s="294"/>
      <c r="HN175" s="294"/>
      <c r="HO175" s="294"/>
      <c r="HP175" s="294"/>
      <c r="HQ175" s="294"/>
      <c r="HR175" s="294"/>
      <c r="HS175" s="294"/>
      <c r="HT175" s="294"/>
      <c r="HU175" s="294"/>
      <c r="HV175" s="294"/>
      <c r="HW175" s="294"/>
      <c r="HX175" s="294"/>
      <c r="HY175" s="294"/>
      <c r="HZ175" s="294"/>
      <c r="IA175" s="294"/>
      <c r="IB175" s="294"/>
      <c r="IC175" s="294"/>
      <c r="ID175" s="294"/>
      <c r="IE175" s="294"/>
      <c r="IF175" s="294"/>
      <c r="IG175" s="294"/>
      <c r="IH175" s="294"/>
      <c r="II175" s="294"/>
      <c r="IJ175" s="294"/>
      <c r="IK175" s="294"/>
      <c r="IL175" s="294"/>
      <c r="IM175" s="294"/>
      <c r="IN175" s="294"/>
      <c r="IO175" s="294"/>
      <c r="IP175" s="294"/>
      <c r="IQ175" s="294"/>
      <c r="IR175" s="294"/>
      <c r="IS175" s="294"/>
      <c r="IT175" s="294"/>
      <c r="IU175" s="294"/>
      <c r="IV175" s="294"/>
    </row>
    <row r="176" spans="4:256" ht="22.5" customHeight="1">
      <c r="D176" s="289" t="s">
        <v>610</v>
      </c>
      <c r="E176" s="290">
        <v>629</v>
      </c>
      <c r="F176" s="289" t="s">
        <v>191</v>
      </c>
      <c r="G176" s="290">
        <v>203</v>
      </c>
      <c r="H176" s="84"/>
      <c r="I176" s="85"/>
      <c r="M176" s="294"/>
      <c r="N176" s="294"/>
      <c r="O176" s="294"/>
      <c r="P176" s="294"/>
      <c r="Q176" s="294"/>
      <c r="R176" s="294"/>
      <c r="S176" s="294"/>
      <c r="T176" s="294"/>
      <c r="U176" s="294"/>
      <c r="V176" s="294"/>
      <c r="W176" s="294"/>
      <c r="X176" s="294"/>
      <c r="Y176" s="294"/>
      <c r="Z176" s="294"/>
      <c r="AA176" s="294"/>
      <c r="AB176" s="294"/>
      <c r="AC176" s="294"/>
      <c r="AD176" s="294"/>
      <c r="AE176" s="294"/>
      <c r="AF176" s="294"/>
      <c r="AG176" s="294"/>
      <c r="AH176" s="294"/>
      <c r="AI176" s="294"/>
      <c r="AJ176" s="294"/>
      <c r="AK176" s="294"/>
      <c r="AL176" s="294"/>
      <c r="AM176" s="294"/>
      <c r="AN176" s="294"/>
      <c r="AO176" s="294"/>
      <c r="AP176" s="294"/>
      <c r="AQ176" s="294"/>
      <c r="AR176" s="294"/>
      <c r="AS176" s="294"/>
      <c r="AT176" s="294"/>
      <c r="AU176" s="294"/>
      <c r="AV176" s="294"/>
      <c r="AW176" s="294"/>
      <c r="AX176" s="294"/>
      <c r="AY176" s="294"/>
      <c r="AZ176" s="294"/>
      <c r="BA176" s="294"/>
      <c r="BB176" s="294"/>
      <c r="BC176" s="294"/>
      <c r="BD176" s="294"/>
      <c r="BE176" s="294"/>
      <c r="BF176" s="294"/>
      <c r="BG176" s="294"/>
      <c r="BH176" s="294"/>
      <c r="BI176" s="294"/>
      <c r="BJ176" s="294"/>
      <c r="BK176" s="294"/>
      <c r="BL176" s="294"/>
      <c r="BM176" s="294"/>
      <c r="BN176" s="294"/>
      <c r="BO176" s="294"/>
      <c r="BP176" s="294"/>
      <c r="BQ176" s="294"/>
      <c r="BR176" s="294"/>
      <c r="BS176" s="294"/>
      <c r="BT176" s="294"/>
      <c r="BU176" s="294"/>
      <c r="BV176" s="294"/>
      <c r="BW176" s="294"/>
      <c r="BX176" s="294"/>
      <c r="BY176" s="294"/>
      <c r="BZ176" s="294"/>
      <c r="CA176" s="294"/>
      <c r="CB176" s="294"/>
      <c r="CC176" s="294"/>
      <c r="CD176" s="294"/>
      <c r="CE176" s="294"/>
      <c r="CF176" s="294"/>
      <c r="CG176" s="294"/>
      <c r="CH176" s="294"/>
      <c r="CI176" s="294"/>
      <c r="CJ176" s="294"/>
      <c r="CK176" s="294"/>
      <c r="CL176" s="294"/>
      <c r="CM176" s="294"/>
      <c r="CN176" s="294"/>
      <c r="CO176" s="294"/>
      <c r="CP176" s="294"/>
      <c r="CQ176" s="294"/>
      <c r="CR176" s="294"/>
      <c r="CS176" s="294"/>
      <c r="CT176" s="294"/>
      <c r="CU176" s="294"/>
      <c r="CV176" s="294"/>
      <c r="CW176" s="294"/>
      <c r="CX176" s="294"/>
      <c r="CY176" s="294"/>
      <c r="CZ176" s="294"/>
      <c r="DA176" s="294"/>
      <c r="DB176" s="294"/>
      <c r="DC176" s="294"/>
      <c r="DD176" s="294"/>
      <c r="DE176" s="294"/>
      <c r="DF176" s="294"/>
      <c r="DG176" s="294"/>
      <c r="DH176" s="294"/>
      <c r="DI176" s="294"/>
      <c r="DJ176" s="294"/>
      <c r="DK176" s="294"/>
      <c r="DL176" s="294"/>
      <c r="DM176" s="294"/>
      <c r="DN176" s="294"/>
      <c r="DO176" s="294"/>
      <c r="DP176" s="294"/>
      <c r="DQ176" s="294"/>
      <c r="DR176" s="294"/>
      <c r="DS176" s="294"/>
      <c r="DT176" s="294"/>
      <c r="DU176" s="294"/>
      <c r="DV176" s="294"/>
      <c r="DW176" s="294"/>
      <c r="DX176" s="294"/>
      <c r="DY176" s="294"/>
      <c r="DZ176" s="294"/>
      <c r="EA176" s="294"/>
      <c r="EB176" s="294"/>
      <c r="EC176" s="294"/>
      <c r="ED176" s="294"/>
      <c r="EE176" s="294"/>
      <c r="EF176" s="294"/>
      <c r="EG176" s="294"/>
      <c r="EH176" s="294"/>
      <c r="EI176" s="294"/>
      <c r="EJ176" s="294"/>
      <c r="EK176" s="294"/>
      <c r="EL176" s="294"/>
      <c r="EM176" s="294"/>
      <c r="EN176" s="294"/>
      <c r="EO176" s="294"/>
      <c r="EP176" s="294"/>
      <c r="EQ176" s="294"/>
      <c r="ER176" s="294"/>
      <c r="ES176" s="294"/>
      <c r="ET176" s="294"/>
      <c r="EU176" s="294"/>
      <c r="EV176" s="294"/>
      <c r="EW176" s="294"/>
      <c r="EX176" s="294"/>
      <c r="EY176" s="294"/>
      <c r="EZ176" s="294"/>
      <c r="FA176" s="294"/>
      <c r="FB176" s="294"/>
      <c r="FC176" s="294"/>
      <c r="FD176" s="294"/>
      <c r="FE176" s="294"/>
      <c r="FF176" s="294"/>
      <c r="FG176" s="294"/>
      <c r="FH176" s="294"/>
      <c r="FI176" s="294"/>
      <c r="FJ176" s="294"/>
      <c r="FK176" s="294"/>
      <c r="FL176" s="294"/>
      <c r="FM176" s="294"/>
      <c r="FN176" s="294"/>
      <c r="FO176" s="294"/>
      <c r="FP176" s="294"/>
      <c r="FQ176" s="294"/>
      <c r="FR176" s="294"/>
      <c r="FS176" s="294"/>
      <c r="FT176" s="294"/>
      <c r="FU176" s="294"/>
      <c r="FV176" s="294"/>
      <c r="FW176" s="294"/>
      <c r="FX176" s="294"/>
      <c r="FY176" s="294"/>
      <c r="FZ176" s="294"/>
      <c r="GA176" s="294"/>
      <c r="GB176" s="294"/>
      <c r="GC176" s="294"/>
      <c r="GD176" s="294"/>
      <c r="GE176" s="294"/>
      <c r="GF176" s="294"/>
      <c r="GG176" s="294"/>
      <c r="GH176" s="294"/>
      <c r="GI176" s="294"/>
      <c r="GJ176" s="294"/>
      <c r="GK176" s="294"/>
      <c r="GL176" s="294"/>
      <c r="GM176" s="294"/>
      <c r="GN176" s="294"/>
      <c r="GO176" s="294"/>
      <c r="GP176" s="294"/>
      <c r="GQ176" s="294"/>
      <c r="GR176" s="294"/>
      <c r="GS176" s="294"/>
      <c r="GT176" s="294"/>
      <c r="GU176" s="294"/>
      <c r="GV176" s="294"/>
      <c r="GW176" s="294"/>
      <c r="GX176" s="294"/>
      <c r="GY176" s="294"/>
      <c r="GZ176" s="294"/>
      <c r="HA176" s="294"/>
      <c r="HB176" s="294"/>
      <c r="HC176" s="294"/>
      <c r="HD176" s="294"/>
      <c r="HE176" s="294"/>
      <c r="HF176" s="294"/>
      <c r="HG176" s="294"/>
      <c r="HH176" s="294"/>
      <c r="HI176" s="294"/>
      <c r="HJ176" s="294"/>
      <c r="HK176" s="294"/>
      <c r="HL176" s="294"/>
      <c r="HM176" s="294"/>
      <c r="HN176" s="294"/>
      <c r="HO176" s="294"/>
      <c r="HP176" s="294"/>
      <c r="HQ176" s="294"/>
      <c r="HR176" s="294"/>
      <c r="HS176" s="294"/>
      <c r="HT176" s="294"/>
      <c r="HU176" s="294"/>
      <c r="HV176" s="294"/>
      <c r="HW176" s="294"/>
      <c r="HX176" s="294"/>
      <c r="HY176" s="294"/>
      <c r="HZ176" s="294"/>
      <c r="IA176" s="294"/>
      <c r="IB176" s="294"/>
      <c r="IC176" s="294"/>
      <c r="ID176" s="294"/>
      <c r="IE176" s="294"/>
      <c r="IF176" s="294"/>
      <c r="IG176" s="294"/>
      <c r="IH176" s="294"/>
      <c r="II176" s="294"/>
      <c r="IJ176" s="294"/>
      <c r="IK176" s="294"/>
      <c r="IL176" s="294"/>
      <c r="IM176" s="294"/>
      <c r="IN176" s="294"/>
      <c r="IO176" s="294"/>
      <c r="IP176" s="294"/>
      <c r="IQ176" s="294"/>
      <c r="IR176" s="294"/>
      <c r="IS176" s="294"/>
      <c r="IT176" s="294"/>
      <c r="IU176" s="294"/>
      <c r="IV176" s="294"/>
    </row>
    <row r="177" spans="4:256" ht="22.5" customHeight="1">
      <c r="D177" s="289" t="s">
        <v>191</v>
      </c>
      <c r="E177" s="290">
        <v>23</v>
      </c>
      <c r="F177" s="289" t="s">
        <v>611</v>
      </c>
      <c r="G177" s="290">
        <v>1499</v>
      </c>
      <c r="H177" s="84"/>
      <c r="I177" s="85"/>
      <c r="M177" s="294"/>
      <c r="N177" s="294"/>
      <c r="O177" s="294"/>
      <c r="P177" s="294"/>
      <c r="Q177" s="294"/>
      <c r="R177" s="294"/>
      <c r="S177" s="294"/>
      <c r="T177" s="294"/>
      <c r="U177" s="294"/>
      <c r="V177" s="294"/>
      <c r="W177" s="294"/>
      <c r="X177" s="294"/>
      <c r="Y177" s="294"/>
      <c r="Z177" s="294"/>
      <c r="AA177" s="294"/>
      <c r="AB177" s="294"/>
      <c r="AC177" s="294"/>
      <c r="AD177" s="294"/>
      <c r="AE177" s="294"/>
      <c r="AF177" s="294"/>
      <c r="AG177" s="294"/>
      <c r="AH177" s="294"/>
      <c r="AI177" s="294"/>
      <c r="AJ177" s="294"/>
      <c r="AK177" s="294"/>
      <c r="AL177" s="294"/>
      <c r="AM177" s="294"/>
      <c r="AN177" s="294"/>
      <c r="AO177" s="294"/>
      <c r="AP177" s="294"/>
      <c r="AQ177" s="294"/>
      <c r="AR177" s="294"/>
      <c r="AS177" s="294"/>
      <c r="AT177" s="294"/>
      <c r="AU177" s="294"/>
      <c r="AV177" s="294"/>
      <c r="AW177" s="294"/>
      <c r="AX177" s="294"/>
      <c r="AY177" s="294"/>
      <c r="AZ177" s="294"/>
      <c r="BA177" s="294"/>
      <c r="BB177" s="294"/>
      <c r="BC177" s="294"/>
      <c r="BD177" s="294"/>
      <c r="BE177" s="294"/>
      <c r="BF177" s="294"/>
      <c r="BG177" s="294"/>
      <c r="BH177" s="294"/>
      <c r="BI177" s="294"/>
      <c r="BJ177" s="294"/>
      <c r="BK177" s="294"/>
      <c r="BL177" s="294"/>
      <c r="BM177" s="294"/>
      <c r="BN177" s="294"/>
      <c r="BO177" s="294"/>
      <c r="BP177" s="294"/>
      <c r="BQ177" s="294"/>
      <c r="BR177" s="294"/>
      <c r="BS177" s="294"/>
      <c r="BT177" s="294"/>
      <c r="BU177" s="294"/>
      <c r="BV177" s="294"/>
      <c r="BW177" s="294"/>
      <c r="BX177" s="294"/>
      <c r="BY177" s="294"/>
      <c r="BZ177" s="294"/>
      <c r="CA177" s="294"/>
      <c r="CB177" s="294"/>
      <c r="CC177" s="294"/>
      <c r="CD177" s="294"/>
      <c r="CE177" s="294"/>
      <c r="CF177" s="294"/>
      <c r="CG177" s="294"/>
      <c r="CH177" s="294"/>
      <c r="CI177" s="294"/>
      <c r="CJ177" s="294"/>
      <c r="CK177" s="294"/>
      <c r="CL177" s="294"/>
      <c r="CM177" s="294"/>
      <c r="CN177" s="294"/>
      <c r="CO177" s="294"/>
      <c r="CP177" s="294"/>
      <c r="CQ177" s="294"/>
      <c r="CR177" s="294"/>
      <c r="CS177" s="294"/>
      <c r="CT177" s="294"/>
      <c r="CU177" s="294"/>
      <c r="CV177" s="294"/>
      <c r="CW177" s="294"/>
      <c r="CX177" s="294"/>
      <c r="CY177" s="294"/>
      <c r="CZ177" s="294"/>
      <c r="DA177" s="294"/>
      <c r="DB177" s="294"/>
      <c r="DC177" s="294"/>
      <c r="DD177" s="294"/>
      <c r="DE177" s="294"/>
      <c r="DF177" s="294"/>
      <c r="DG177" s="294"/>
      <c r="DH177" s="294"/>
      <c r="DI177" s="294"/>
      <c r="DJ177" s="294"/>
      <c r="DK177" s="294"/>
      <c r="DL177" s="294"/>
      <c r="DM177" s="294"/>
      <c r="DN177" s="294"/>
      <c r="DO177" s="294"/>
      <c r="DP177" s="294"/>
      <c r="DQ177" s="294"/>
      <c r="DR177" s="294"/>
      <c r="DS177" s="294"/>
      <c r="DT177" s="294"/>
      <c r="DU177" s="294"/>
      <c r="DV177" s="294"/>
      <c r="DW177" s="294"/>
      <c r="DX177" s="294"/>
      <c r="DY177" s="294"/>
      <c r="DZ177" s="294"/>
      <c r="EA177" s="294"/>
      <c r="EB177" s="294"/>
      <c r="EC177" s="294"/>
      <c r="ED177" s="294"/>
      <c r="EE177" s="294"/>
      <c r="EF177" s="294"/>
      <c r="EG177" s="294"/>
      <c r="EH177" s="294"/>
      <c r="EI177" s="294"/>
      <c r="EJ177" s="294"/>
      <c r="EK177" s="294"/>
      <c r="EL177" s="294"/>
      <c r="EM177" s="294"/>
      <c r="EN177" s="294"/>
      <c r="EO177" s="294"/>
      <c r="EP177" s="294"/>
      <c r="EQ177" s="294"/>
      <c r="ER177" s="294"/>
      <c r="ES177" s="294"/>
      <c r="ET177" s="294"/>
      <c r="EU177" s="294"/>
      <c r="EV177" s="294"/>
      <c r="EW177" s="294"/>
      <c r="EX177" s="294"/>
      <c r="EY177" s="294"/>
      <c r="EZ177" s="294"/>
      <c r="FA177" s="294"/>
      <c r="FB177" s="294"/>
      <c r="FC177" s="294"/>
      <c r="FD177" s="294"/>
      <c r="FE177" s="294"/>
      <c r="FF177" s="294"/>
      <c r="FG177" s="294"/>
      <c r="FH177" s="294"/>
      <c r="FI177" s="294"/>
      <c r="FJ177" s="294"/>
      <c r="FK177" s="294"/>
      <c r="FL177" s="294"/>
      <c r="FM177" s="294"/>
      <c r="FN177" s="294"/>
      <c r="FO177" s="294"/>
      <c r="FP177" s="294"/>
      <c r="FQ177" s="294"/>
      <c r="FR177" s="294"/>
      <c r="FS177" s="294"/>
      <c r="FT177" s="294"/>
      <c r="FU177" s="294"/>
      <c r="FV177" s="294"/>
      <c r="FW177" s="294"/>
      <c r="FX177" s="294"/>
      <c r="FY177" s="294"/>
      <c r="FZ177" s="294"/>
      <c r="GA177" s="294"/>
      <c r="GB177" s="294"/>
      <c r="GC177" s="294"/>
      <c r="GD177" s="294"/>
      <c r="GE177" s="294"/>
      <c r="GF177" s="294"/>
      <c r="GG177" s="294"/>
      <c r="GH177" s="294"/>
      <c r="GI177" s="294"/>
      <c r="GJ177" s="294"/>
      <c r="GK177" s="294"/>
      <c r="GL177" s="294"/>
      <c r="GM177" s="294"/>
      <c r="GN177" s="294"/>
      <c r="GO177" s="294"/>
      <c r="GP177" s="294"/>
      <c r="GQ177" s="294"/>
      <c r="GR177" s="294"/>
      <c r="GS177" s="294"/>
      <c r="GT177" s="294"/>
      <c r="GU177" s="294"/>
      <c r="GV177" s="294"/>
      <c r="GW177" s="294"/>
      <c r="GX177" s="294"/>
      <c r="GY177" s="294"/>
      <c r="GZ177" s="294"/>
      <c r="HA177" s="294"/>
      <c r="HB177" s="294"/>
      <c r="HC177" s="294"/>
      <c r="HD177" s="294"/>
      <c r="HE177" s="294"/>
      <c r="HF177" s="294"/>
      <c r="HG177" s="294"/>
      <c r="HH177" s="294"/>
      <c r="HI177" s="294"/>
      <c r="HJ177" s="294"/>
      <c r="HK177" s="294"/>
      <c r="HL177" s="294"/>
      <c r="HM177" s="294"/>
      <c r="HN177" s="294"/>
      <c r="HO177" s="294"/>
      <c r="HP177" s="294"/>
      <c r="HQ177" s="294"/>
      <c r="HR177" s="294"/>
      <c r="HS177" s="294"/>
      <c r="HT177" s="294"/>
      <c r="HU177" s="294"/>
      <c r="HV177" s="294"/>
      <c r="HW177" s="294"/>
      <c r="HX177" s="294"/>
      <c r="HY177" s="294"/>
      <c r="HZ177" s="294"/>
      <c r="IA177" s="294"/>
      <c r="IB177" s="294"/>
      <c r="IC177" s="294"/>
      <c r="ID177" s="294"/>
      <c r="IE177" s="294"/>
      <c r="IF177" s="294"/>
      <c r="IG177" s="294"/>
      <c r="IH177" s="294"/>
      <c r="II177" s="294"/>
      <c r="IJ177" s="294"/>
      <c r="IK177" s="294"/>
      <c r="IL177" s="294"/>
      <c r="IM177" s="294"/>
      <c r="IN177" s="294"/>
      <c r="IO177" s="294"/>
      <c r="IP177" s="294"/>
      <c r="IQ177" s="294"/>
      <c r="IR177" s="294"/>
      <c r="IS177" s="294"/>
      <c r="IT177" s="294"/>
      <c r="IU177" s="294"/>
      <c r="IV177" s="294"/>
    </row>
    <row r="178" spans="4:256" ht="22.5" customHeight="1">
      <c r="D178" s="289" t="s">
        <v>612</v>
      </c>
      <c r="E178" s="290">
        <v>84</v>
      </c>
      <c r="F178" s="289" t="s">
        <v>613</v>
      </c>
      <c r="G178" s="290">
        <v>1705</v>
      </c>
      <c r="H178" s="84"/>
      <c r="I178" s="85"/>
      <c r="M178" s="294"/>
      <c r="N178" s="294"/>
      <c r="O178" s="294"/>
      <c r="P178" s="294"/>
      <c r="Q178" s="294"/>
      <c r="R178" s="294"/>
      <c r="S178" s="294"/>
      <c r="T178" s="294"/>
      <c r="U178" s="294"/>
      <c r="V178" s="294"/>
      <c r="W178" s="294"/>
      <c r="X178" s="294"/>
      <c r="Y178" s="294"/>
      <c r="Z178" s="294"/>
      <c r="AA178" s="294"/>
      <c r="AB178" s="294"/>
      <c r="AC178" s="294"/>
      <c r="AD178" s="294"/>
      <c r="AE178" s="294"/>
      <c r="AF178" s="294"/>
      <c r="AG178" s="294"/>
      <c r="AH178" s="294"/>
      <c r="AI178" s="294"/>
      <c r="AJ178" s="294"/>
      <c r="AK178" s="294"/>
      <c r="AL178" s="294"/>
      <c r="AM178" s="294"/>
      <c r="AN178" s="294"/>
      <c r="AO178" s="294"/>
      <c r="AP178" s="294"/>
      <c r="AQ178" s="294"/>
      <c r="AR178" s="294"/>
      <c r="AS178" s="294"/>
      <c r="AT178" s="294"/>
      <c r="AU178" s="294"/>
      <c r="AV178" s="294"/>
      <c r="AW178" s="294"/>
      <c r="AX178" s="294"/>
      <c r="AY178" s="294"/>
      <c r="AZ178" s="294"/>
      <c r="BA178" s="294"/>
      <c r="BB178" s="294"/>
      <c r="BC178" s="294"/>
      <c r="BD178" s="294"/>
      <c r="BE178" s="294"/>
      <c r="BF178" s="294"/>
      <c r="BG178" s="294"/>
      <c r="BH178" s="294"/>
      <c r="BI178" s="294"/>
      <c r="BJ178" s="294"/>
      <c r="BK178" s="294"/>
      <c r="BL178" s="294"/>
      <c r="BM178" s="294"/>
      <c r="BN178" s="294"/>
      <c r="BO178" s="294"/>
      <c r="BP178" s="294"/>
      <c r="BQ178" s="294"/>
      <c r="BR178" s="294"/>
      <c r="BS178" s="294"/>
      <c r="BT178" s="294"/>
      <c r="BU178" s="294"/>
      <c r="BV178" s="294"/>
      <c r="BW178" s="294"/>
      <c r="BX178" s="294"/>
      <c r="BY178" s="294"/>
      <c r="BZ178" s="294"/>
      <c r="CA178" s="294"/>
      <c r="CB178" s="294"/>
      <c r="CC178" s="294"/>
      <c r="CD178" s="294"/>
      <c r="CE178" s="294"/>
      <c r="CF178" s="294"/>
      <c r="CG178" s="294"/>
      <c r="CH178" s="294"/>
      <c r="CI178" s="294"/>
      <c r="CJ178" s="294"/>
      <c r="CK178" s="294"/>
      <c r="CL178" s="294"/>
      <c r="CM178" s="294"/>
      <c r="CN178" s="294"/>
      <c r="CO178" s="294"/>
      <c r="CP178" s="294"/>
      <c r="CQ178" s="294"/>
      <c r="CR178" s="294"/>
      <c r="CS178" s="294"/>
      <c r="CT178" s="294"/>
      <c r="CU178" s="294"/>
      <c r="CV178" s="294"/>
      <c r="CW178" s="294"/>
      <c r="CX178" s="294"/>
      <c r="CY178" s="294"/>
      <c r="CZ178" s="294"/>
      <c r="DA178" s="294"/>
      <c r="DB178" s="294"/>
      <c r="DC178" s="294"/>
      <c r="DD178" s="294"/>
      <c r="DE178" s="294"/>
      <c r="DF178" s="294"/>
      <c r="DG178" s="294"/>
      <c r="DH178" s="294"/>
      <c r="DI178" s="294"/>
      <c r="DJ178" s="294"/>
      <c r="DK178" s="294"/>
      <c r="DL178" s="294"/>
      <c r="DM178" s="294"/>
      <c r="DN178" s="294"/>
      <c r="DO178" s="294"/>
      <c r="DP178" s="294"/>
      <c r="DQ178" s="294"/>
      <c r="DR178" s="294"/>
      <c r="DS178" s="294"/>
      <c r="DT178" s="294"/>
      <c r="DU178" s="294"/>
      <c r="DV178" s="294"/>
      <c r="DW178" s="294"/>
      <c r="DX178" s="294"/>
      <c r="DY178" s="294"/>
      <c r="DZ178" s="294"/>
      <c r="EA178" s="294"/>
      <c r="EB178" s="294"/>
      <c r="EC178" s="294"/>
      <c r="ED178" s="294"/>
      <c r="EE178" s="294"/>
      <c r="EF178" s="294"/>
      <c r="EG178" s="294"/>
      <c r="EH178" s="294"/>
      <c r="EI178" s="294"/>
      <c r="EJ178" s="294"/>
      <c r="EK178" s="294"/>
      <c r="EL178" s="294"/>
      <c r="EM178" s="294"/>
      <c r="EN178" s="294"/>
      <c r="EO178" s="294"/>
      <c r="EP178" s="294"/>
      <c r="EQ178" s="294"/>
      <c r="ER178" s="294"/>
      <c r="ES178" s="294"/>
      <c r="ET178" s="294"/>
      <c r="EU178" s="294"/>
      <c r="EV178" s="294"/>
      <c r="EW178" s="294"/>
      <c r="EX178" s="294"/>
      <c r="EY178" s="294"/>
      <c r="EZ178" s="294"/>
      <c r="FA178" s="294"/>
      <c r="FB178" s="294"/>
      <c r="FC178" s="294"/>
      <c r="FD178" s="294"/>
      <c r="FE178" s="294"/>
      <c r="FF178" s="294"/>
      <c r="FG178" s="294"/>
      <c r="FH178" s="294"/>
      <c r="FI178" s="294"/>
      <c r="FJ178" s="294"/>
      <c r="FK178" s="294"/>
      <c r="FL178" s="294"/>
      <c r="FM178" s="294"/>
      <c r="FN178" s="294"/>
      <c r="FO178" s="294"/>
      <c r="FP178" s="294"/>
      <c r="FQ178" s="294"/>
      <c r="FR178" s="294"/>
      <c r="FS178" s="294"/>
      <c r="FT178" s="294"/>
      <c r="FU178" s="294"/>
      <c r="FV178" s="294"/>
      <c r="FW178" s="294"/>
      <c r="FX178" s="294"/>
      <c r="FY178" s="294"/>
      <c r="FZ178" s="294"/>
      <c r="GA178" s="294"/>
      <c r="GB178" s="294"/>
      <c r="GC178" s="294"/>
      <c r="GD178" s="294"/>
      <c r="GE178" s="294"/>
      <c r="GF178" s="294"/>
      <c r="GG178" s="294"/>
      <c r="GH178" s="294"/>
      <c r="GI178" s="294"/>
      <c r="GJ178" s="294"/>
      <c r="GK178" s="294"/>
      <c r="GL178" s="294"/>
      <c r="GM178" s="294"/>
      <c r="GN178" s="294"/>
      <c r="GO178" s="294"/>
      <c r="GP178" s="294"/>
      <c r="GQ178" s="294"/>
      <c r="GR178" s="294"/>
      <c r="GS178" s="294"/>
      <c r="GT178" s="294"/>
      <c r="GU178" s="294"/>
      <c r="GV178" s="294"/>
      <c r="GW178" s="294"/>
      <c r="GX178" s="294"/>
      <c r="GY178" s="294"/>
      <c r="GZ178" s="294"/>
      <c r="HA178" s="294"/>
      <c r="HB178" s="294"/>
      <c r="HC178" s="294"/>
      <c r="HD178" s="294"/>
      <c r="HE178" s="294"/>
      <c r="HF178" s="294"/>
      <c r="HG178" s="294"/>
      <c r="HH178" s="294"/>
      <c r="HI178" s="294"/>
      <c r="HJ178" s="294"/>
      <c r="HK178" s="294"/>
      <c r="HL178" s="294"/>
      <c r="HM178" s="294"/>
      <c r="HN178" s="294"/>
      <c r="HO178" s="294"/>
      <c r="HP178" s="294"/>
      <c r="HQ178" s="294"/>
      <c r="HR178" s="294"/>
      <c r="HS178" s="294"/>
      <c r="HT178" s="294"/>
      <c r="HU178" s="294"/>
      <c r="HV178" s="294"/>
      <c r="HW178" s="294"/>
      <c r="HX178" s="294"/>
      <c r="HY178" s="294"/>
      <c r="HZ178" s="294"/>
      <c r="IA178" s="294"/>
      <c r="IB178" s="294"/>
      <c r="IC178" s="294"/>
      <c r="ID178" s="294"/>
      <c r="IE178" s="294"/>
      <c r="IF178" s="294"/>
      <c r="IG178" s="294"/>
      <c r="IH178" s="294"/>
      <c r="II178" s="294"/>
      <c r="IJ178" s="294"/>
      <c r="IK178" s="294"/>
      <c r="IL178" s="294"/>
      <c r="IM178" s="294"/>
      <c r="IN178" s="294"/>
      <c r="IO178" s="294"/>
      <c r="IP178" s="294"/>
      <c r="IQ178" s="294"/>
      <c r="IR178" s="294"/>
      <c r="IS178" s="294"/>
      <c r="IT178" s="294"/>
      <c r="IU178" s="294"/>
      <c r="IV178" s="294"/>
    </row>
    <row r="179" spans="4:256" ht="22.5" customHeight="1">
      <c r="D179" s="289" t="s">
        <v>614</v>
      </c>
      <c r="E179" s="290">
        <v>522</v>
      </c>
      <c r="F179" s="289" t="s">
        <v>615</v>
      </c>
      <c r="G179" s="290">
        <v>8</v>
      </c>
      <c r="H179" s="84"/>
      <c r="I179" s="85"/>
      <c r="M179" s="294"/>
      <c r="N179" s="294"/>
      <c r="O179" s="294"/>
      <c r="P179" s="294"/>
      <c r="Q179" s="294"/>
      <c r="R179" s="294"/>
      <c r="S179" s="294"/>
      <c r="T179" s="294"/>
      <c r="U179" s="294"/>
      <c r="V179" s="294"/>
      <c r="W179" s="294"/>
      <c r="X179" s="294"/>
      <c r="Y179" s="294"/>
      <c r="Z179" s="294"/>
      <c r="AA179" s="294"/>
      <c r="AB179" s="294"/>
      <c r="AC179" s="294"/>
      <c r="AD179" s="294"/>
      <c r="AE179" s="294"/>
      <c r="AF179" s="294"/>
      <c r="AG179" s="294"/>
      <c r="AH179" s="294"/>
      <c r="AI179" s="294"/>
      <c r="AJ179" s="294"/>
      <c r="AK179" s="294"/>
      <c r="AL179" s="294"/>
      <c r="AM179" s="294"/>
      <c r="AN179" s="294"/>
      <c r="AO179" s="294"/>
      <c r="AP179" s="294"/>
      <c r="AQ179" s="294"/>
      <c r="AR179" s="294"/>
      <c r="AS179" s="294"/>
      <c r="AT179" s="294"/>
      <c r="AU179" s="294"/>
      <c r="AV179" s="294"/>
      <c r="AW179" s="294"/>
      <c r="AX179" s="294"/>
      <c r="AY179" s="294"/>
      <c r="AZ179" s="294"/>
      <c r="BA179" s="294"/>
      <c r="BB179" s="294"/>
      <c r="BC179" s="294"/>
      <c r="BD179" s="294"/>
      <c r="BE179" s="294"/>
      <c r="BF179" s="294"/>
      <c r="BG179" s="294"/>
      <c r="BH179" s="294"/>
      <c r="BI179" s="294"/>
      <c r="BJ179" s="294"/>
      <c r="BK179" s="294"/>
      <c r="BL179" s="294"/>
      <c r="BM179" s="294"/>
      <c r="BN179" s="294"/>
      <c r="BO179" s="294"/>
      <c r="BP179" s="294"/>
      <c r="BQ179" s="294"/>
      <c r="BR179" s="294"/>
      <c r="BS179" s="294"/>
      <c r="BT179" s="294"/>
      <c r="BU179" s="294"/>
      <c r="BV179" s="294"/>
      <c r="BW179" s="294"/>
      <c r="BX179" s="294"/>
      <c r="BY179" s="294"/>
      <c r="BZ179" s="294"/>
      <c r="CA179" s="294"/>
      <c r="CB179" s="294"/>
      <c r="CC179" s="294"/>
      <c r="CD179" s="294"/>
      <c r="CE179" s="294"/>
      <c r="CF179" s="294"/>
      <c r="CG179" s="294"/>
      <c r="CH179" s="294"/>
      <c r="CI179" s="294"/>
      <c r="CJ179" s="294"/>
      <c r="CK179" s="294"/>
      <c r="CL179" s="294"/>
      <c r="CM179" s="294"/>
      <c r="CN179" s="294"/>
      <c r="CO179" s="294"/>
      <c r="CP179" s="294"/>
      <c r="CQ179" s="294"/>
      <c r="CR179" s="294"/>
      <c r="CS179" s="294"/>
      <c r="CT179" s="294"/>
      <c r="CU179" s="294"/>
      <c r="CV179" s="294"/>
      <c r="CW179" s="294"/>
      <c r="CX179" s="294"/>
      <c r="CY179" s="294"/>
      <c r="CZ179" s="294"/>
      <c r="DA179" s="294"/>
      <c r="DB179" s="294"/>
      <c r="DC179" s="294"/>
      <c r="DD179" s="294"/>
      <c r="DE179" s="294"/>
      <c r="DF179" s="294"/>
      <c r="DG179" s="294"/>
      <c r="DH179" s="294"/>
      <c r="DI179" s="294"/>
      <c r="DJ179" s="294"/>
      <c r="DK179" s="294"/>
      <c r="DL179" s="294"/>
      <c r="DM179" s="294"/>
      <c r="DN179" s="294"/>
      <c r="DO179" s="294"/>
      <c r="DP179" s="294"/>
      <c r="DQ179" s="294"/>
      <c r="DR179" s="294"/>
      <c r="DS179" s="294"/>
      <c r="DT179" s="294"/>
      <c r="DU179" s="294"/>
      <c r="DV179" s="294"/>
      <c r="DW179" s="294"/>
      <c r="DX179" s="294"/>
      <c r="DY179" s="294"/>
      <c r="DZ179" s="294"/>
      <c r="EA179" s="294"/>
      <c r="EB179" s="294"/>
      <c r="EC179" s="294"/>
      <c r="ED179" s="294"/>
      <c r="EE179" s="294"/>
      <c r="EF179" s="294"/>
      <c r="EG179" s="294"/>
      <c r="EH179" s="294"/>
      <c r="EI179" s="294"/>
      <c r="EJ179" s="294"/>
      <c r="EK179" s="294"/>
      <c r="EL179" s="294"/>
      <c r="EM179" s="294"/>
      <c r="EN179" s="294"/>
      <c r="EO179" s="294"/>
      <c r="EP179" s="294"/>
      <c r="EQ179" s="294"/>
      <c r="ER179" s="294"/>
      <c r="ES179" s="294"/>
      <c r="ET179" s="294"/>
      <c r="EU179" s="294"/>
      <c r="EV179" s="294"/>
      <c r="EW179" s="294"/>
      <c r="EX179" s="294"/>
      <c r="EY179" s="294"/>
      <c r="EZ179" s="294"/>
      <c r="FA179" s="294"/>
      <c r="FB179" s="294"/>
      <c r="FC179" s="294"/>
      <c r="FD179" s="294"/>
      <c r="FE179" s="294"/>
      <c r="FF179" s="294"/>
      <c r="FG179" s="294"/>
      <c r="FH179" s="294"/>
      <c r="FI179" s="294"/>
      <c r="FJ179" s="294"/>
      <c r="FK179" s="294"/>
      <c r="FL179" s="294"/>
      <c r="FM179" s="294"/>
      <c r="FN179" s="294"/>
      <c r="FO179" s="294"/>
      <c r="FP179" s="294"/>
      <c r="FQ179" s="294"/>
      <c r="FR179" s="294"/>
      <c r="FS179" s="294"/>
      <c r="FT179" s="294"/>
      <c r="FU179" s="294"/>
      <c r="FV179" s="294"/>
      <c r="FW179" s="294"/>
      <c r="FX179" s="294"/>
      <c r="FY179" s="294"/>
      <c r="FZ179" s="294"/>
      <c r="GA179" s="294"/>
      <c r="GB179" s="294"/>
      <c r="GC179" s="294"/>
      <c r="GD179" s="294"/>
      <c r="GE179" s="294"/>
      <c r="GF179" s="294"/>
      <c r="GG179" s="294"/>
      <c r="GH179" s="294"/>
      <c r="GI179" s="294"/>
      <c r="GJ179" s="294"/>
      <c r="GK179" s="294"/>
      <c r="GL179" s="294"/>
      <c r="GM179" s="294"/>
      <c r="GN179" s="294"/>
      <c r="GO179" s="294"/>
      <c r="GP179" s="294"/>
      <c r="GQ179" s="294"/>
      <c r="GR179" s="294"/>
      <c r="GS179" s="294"/>
      <c r="GT179" s="294"/>
      <c r="GU179" s="294"/>
      <c r="GV179" s="294"/>
      <c r="GW179" s="294"/>
      <c r="GX179" s="294"/>
      <c r="GY179" s="294"/>
      <c r="GZ179" s="294"/>
      <c r="HA179" s="294"/>
      <c r="HB179" s="294"/>
      <c r="HC179" s="294"/>
      <c r="HD179" s="294"/>
      <c r="HE179" s="294"/>
      <c r="HF179" s="294"/>
      <c r="HG179" s="294"/>
      <c r="HH179" s="294"/>
      <c r="HI179" s="294"/>
      <c r="HJ179" s="294"/>
      <c r="HK179" s="294"/>
      <c r="HL179" s="294"/>
      <c r="HM179" s="294"/>
      <c r="HN179" s="294"/>
      <c r="HO179" s="294"/>
      <c r="HP179" s="294"/>
      <c r="HQ179" s="294"/>
      <c r="HR179" s="294"/>
      <c r="HS179" s="294"/>
      <c r="HT179" s="294"/>
      <c r="HU179" s="294"/>
      <c r="HV179" s="294"/>
      <c r="HW179" s="294"/>
      <c r="HX179" s="294"/>
      <c r="HY179" s="294"/>
      <c r="HZ179" s="294"/>
      <c r="IA179" s="294"/>
      <c r="IB179" s="294"/>
      <c r="IC179" s="294"/>
      <c r="ID179" s="294"/>
      <c r="IE179" s="294"/>
      <c r="IF179" s="294"/>
      <c r="IG179" s="294"/>
      <c r="IH179" s="294"/>
      <c r="II179" s="294"/>
      <c r="IJ179" s="294"/>
      <c r="IK179" s="294"/>
      <c r="IL179" s="294"/>
      <c r="IM179" s="294"/>
      <c r="IN179" s="294"/>
      <c r="IO179" s="294"/>
      <c r="IP179" s="294"/>
      <c r="IQ179" s="294"/>
      <c r="IR179" s="294"/>
      <c r="IS179" s="294"/>
      <c r="IT179" s="294"/>
      <c r="IU179" s="294"/>
      <c r="IV179" s="294"/>
    </row>
  </sheetData>
  <sheetProtection/>
  <mergeCells count="2">
    <mergeCell ref="D1:E1"/>
    <mergeCell ref="D2:I2"/>
  </mergeCells>
  <printOptions horizontalCentered="1"/>
  <pageMargins left="0.3937007874015748" right="0.3937007874015748" top="0.7874015748031497" bottom="0.7874015748031497" header="0" footer="0"/>
  <pageSetup firstPageNumber="6" useFirstPageNumber="1" horizontalDpi="600" verticalDpi="600" orientation="landscape" paperSize="9" scale="85"/>
  <headerFooter>
    <oddFooter>&amp;C&amp;P</oddFooter>
  </headerFooter>
  <rowBreaks count="6" manualBreakCount="6">
    <brk id="25" max="255" man="1"/>
    <brk id="47" max="255" man="1"/>
    <brk id="69" max="255" man="1"/>
    <brk id="91" max="255" man="1"/>
    <brk id="135" max="255" man="1"/>
    <brk id="157" max="255" man="1"/>
  </rowBreaks>
</worksheet>
</file>

<file path=xl/worksheets/sheet8.xml><?xml version="1.0" encoding="utf-8"?>
<worksheet xmlns="http://schemas.openxmlformats.org/spreadsheetml/2006/main" xmlns:r="http://schemas.openxmlformats.org/officeDocument/2006/relationships">
  <sheetPr>
    <tabColor rgb="FF00FF00"/>
  </sheetPr>
  <dimension ref="A1:D58"/>
  <sheetViews>
    <sheetView showZeros="0" zoomScalePageLayoutView="0" workbookViewId="0" topLeftCell="A37">
      <selection activeCell="C39" sqref="C39"/>
    </sheetView>
  </sheetViews>
  <sheetFormatPr defaultColWidth="9.140625" defaultRowHeight="15"/>
  <cols>
    <col min="1" max="1" width="48.00390625" style="113" customWidth="1"/>
    <col min="2" max="2" width="33.140625" style="113" customWidth="1"/>
    <col min="3" max="3" width="48.00390625" style="114" customWidth="1"/>
    <col min="4" max="4" width="33.140625" style="114" customWidth="1"/>
    <col min="5" max="6" width="9.00390625" style="114" customWidth="1"/>
    <col min="7" max="7" width="12.57421875" style="114" bestFit="1" customWidth="1"/>
    <col min="8" max="16384" width="9.00390625" style="114" customWidth="1"/>
  </cols>
  <sheetData>
    <row r="1" spans="1:4" ht="20.25" customHeight="1">
      <c r="A1" s="390" t="s">
        <v>616</v>
      </c>
      <c r="B1" s="390"/>
      <c r="C1" s="390"/>
      <c r="D1" s="390"/>
    </row>
    <row r="2" spans="1:4" ht="27" customHeight="1">
      <c r="A2" s="380" t="s">
        <v>617</v>
      </c>
      <c r="B2" s="380"/>
      <c r="C2" s="380"/>
      <c r="D2" s="380"/>
    </row>
    <row r="3" spans="1:4" ht="19.5" customHeight="1">
      <c r="A3" s="232"/>
      <c r="B3" s="232"/>
      <c r="D3" s="115" t="s">
        <v>43</v>
      </c>
    </row>
    <row r="4" spans="1:4" ht="19.5" customHeight="1">
      <c r="A4" s="116" t="s">
        <v>618</v>
      </c>
      <c r="B4" s="116" t="s">
        <v>45</v>
      </c>
      <c r="C4" s="116" t="s">
        <v>182</v>
      </c>
      <c r="D4" s="116" t="s">
        <v>45</v>
      </c>
    </row>
    <row r="5" spans="1:4" ht="19.5" customHeight="1">
      <c r="A5" s="117" t="s">
        <v>619</v>
      </c>
      <c r="B5" s="238">
        <f>B6+B37</f>
        <v>220565</v>
      </c>
      <c r="C5" s="117" t="s">
        <v>620</v>
      </c>
      <c r="D5" s="238">
        <v>37320</v>
      </c>
    </row>
    <row r="6" spans="1:4" ht="19.5" customHeight="1">
      <c r="A6" s="117" t="s">
        <v>621</v>
      </c>
      <c r="B6" s="238">
        <f>SUM(B7:B25)</f>
        <v>170772</v>
      </c>
      <c r="C6" s="117" t="s">
        <v>622</v>
      </c>
      <c r="D6" s="238">
        <v>79000</v>
      </c>
    </row>
    <row r="7" spans="1:4" ht="19.5" customHeight="1">
      <c r="A7" s="117" t="s">
        <v>623</v>
      </c>
      <c r="B7" s="238">
        <v>4737</v>
      </c>
      <c r="C7" s="117" t="s">
        <v>624</v>
      </c>
      <c r="D7" s="238">
        <v>52332</v>
      </c>
    </row>
    <row r="8" spans="1:4" ht="19.5" customHeight="1">
      <c r="A8" s="117" t="s">
        <v>625</v>
      </c>
      <c r="B8" s="238">
        <v>2262</v>
      </c>
      <c r="C8" s="117" t="s">
        <v>626</v>
      </c>
      <c r="D8" s="238">
        <v>52332</v>
      </c>
    </row>
    <row r="9" spans="1:4" ht="17.25" customHeight="1" hidden="1">
      <c r="A9" s="117" t="s">
        <v>627</v>
      </c>
      <c r="B9" s="238"/>
      <c r="C9" s="117"/>
      <c r="D9" s="238"/>
    </row>
    <row r="10" spans="1:4" ht="19.5" customHeight="1">
      <c r="A10" s="117" t="s">
        <v>628</v>
      </c>
      <c r="B10" s="238">
        <v>13011</v>
      </c>
      <c r="C10" s="117"/>
      <c r="D10" s="238"/>
    </row>
    <row r="11" spans="1:4" ht="19.5" customHeight="1">
      <c r="A11" s="117" t="s">
        <v>629</v>
      </c>
      <c r="B11" s="238">
        <v>24486</v>
      </c>
      <c r="C11" s="117"/>
      <c r="D11" s="238"/>
    </row>
    <row r="12" spans="1:4" ht="17.25" customHeight="1" hidden="1">
      <c r="A12" s="117" t="s">
        <v>630</v>
      </c>
      <c r="B12" s="238"/>
      <c r="C12" s="117"/>
      <c r="D12" s="238"/>
    </row>
    <row r="13" spans="1:4" ht="17.25" customHeight="1" hidden="1">
      <c r="A13" s="117" t="s">
        <v>631</v>
      </c>
      <c r="B13" s="238"/>
      <c r="C13" s="117"/>
      <c r="D13" s="238"/>
    </row>
    <row r="14" spans="1:4" ht="19.5" customHeight="1">
      <c r="A14" s="117" t="s">
        <v>632</v>
      </c>
      <c r="B14" s="238">
        <v>3136</v>
      </c>
      <c r="C14" s="117"/>
      <c r="D14" s="238"/>
    </row>
    <row r="15" spans="1:4" ht="19.5" customHeight="1">
      <c r="A15" s="117" t="s">
        <v>633</v>
      </c>
      <c r="B15" s="238">
        <v>10730</v>
      </c>
      <c r="C15" s="117"/>
      <c r="D15" s="280"/>
    </row>
    <row r="16" spans="1:4" ht="19.5" customHeight="1">
      <c r="A16" s="117" t="s">
        <v>634</v>
      </c>
      <c r="B16" s="238">
        <v>2939</v>
      </c>
      <c r="C16" s="117"/>
      <c r="D16" s="238"/>
    </row>
    <row r="17" spans="1:4" ht="19.5" customHeight="1">
      <c r="A17" s="117" t="s">
        <v>635</v>
      </c>
      <c r="B17" s="238">
        <v>742</v>
      </c>
      <c r="C17" s="117"/>
      <c r="D17" s="238"/>
    </row>
    <row r="18" spans="1:4" ht="17.25" customHeight="1" hidden="1">
      <c r="A18" s="117" t="s">
        <v>636</v>
      </c>
      <c r="B18" s="238"/>
      <c r="C18" s="126"/>
      <c r="D18" s="126"/>
    </row>
    <row r="19" spans="1:4" ht="17.25" customHeight="1" hidden="1">
      <c r="A19" s="117" t="s">
        <v>637</v>
      </c>
      <c r="B19" s="238"/>
      <c r="C19" s="117"/>
      <c r="D19" s="238"/>
    </row>
    <row r="20" spans="1:4" ht="17.25" customHeight="1" hidden="1">
      <c r="A20" s="117" t="s">
        <v>638</v>
      </c>
      <c r="B20" s="238"/>
      <c r="C20" s="117"/>
      <c r="D20" s="126"/>
    </row>
    <row r="21" spans="1:4" ht="19.5" customHeight="1">
      <c r="A21" s="117" t="s">
        <v>639</v>
      </c>
      <c r="B21" s="238">
        <v>264</v>
      </c>
      <c r="C21" s="117"/>
      <c r="D21" s="126"/>
    </row>
    <row r="22" spans="1:4" ht="19.5" customHeight="1">
      <c r="A22" s="117" t="s">
        <v>640</v>
      </c>
      <c r="B22" s="238">
        <v>1496</v>
      </c>
      <c r="C22" s="117"/>
      <c r="D22" s="126"/>
    </row>
    <row r="23" spans="1:4" ht="19.5" customHeight="1">
      <c r="A23" s="117" t="s">
        <v>641</v>
      </c>
      <c r="B23" s="238">
        <v>18532</v>
      </c>
      <c r="C23" s="117"/>
      <c r="D23" s="126"/>
    </row>
    <row r="24" spans="1:4" ht="19.5" customHeight="1">
      <c r="A24" s="117" t="s">
        <v>626</v>
      </c>
      <c r="B24" s="238">
        <v>510</v>
      </c>
      <c r="C24" s="117"/>
      <c r="D24" s="126"/>
    </row>
    <row r="25" spans="1:4" ht="19.5" customHeight="1">
      <c r="A25" s="117" t="s">
        <v>642</v>
      </c>
      <c r="B25" s="238">
        <f>SUM(B26:B33)</f>
        <v>87927</v>
      </c>
      <c r="C25" s="117"/>
      <c r="D25" s="126"/>
    </row>
    <row r="26" spans="1:4" ht="19.5" customHeight="1">
      <c r="A26" s="117" t="s">
        <v>643</v>
      </c>
      <c r="B26" s="238">
        <v>2597</v>
      </c>
      <c r="C26" s="126"/>
      <c r="D26" s="126"/>
    </row>
    <row r="27" spans="1:4" ht="19.5" customHeight="1">
      <c r="A27" s="117" t="s">
        <v>644</v>
      </c>
      <c r="B27" s="238">
        <v>19871</v>
      </c>
      <c r="C27" s="126"/>
      <c r="D27" s="126"/>
    </row>
    <row r="28" spans="1:4" ht="19.5" customHeight="1">
      <c r="A28" s="117" t="s">
        <v>645</v>
      </c>
      <c r="B28" s="238">
        <v>576</v>
      </c>
      <c r="C28" s="126"/>
      <c r="D28" s="126"/>
    </row>
    <row r="29" spans="1:4" ht="19.5" customHeight="1">
      <c r="A29" s="117" t="s">
        <v>646</v>
      </c>
      <c r="B29" s="238">
        <v>25616</v>
      </c>
      <c r="C29" s="126"/>
      <c r="D29" s="126"/>
    </row>
    <row r="30" spans="1:4" ht="19.5" customHeight="1">
      <c r="A30" s="117" t="s">
        <v>647</v>
      </c>
      <c r="B30" s="238">
        <v>17266</v>
      </c>
      <c r="C30" s="126"/>
      <c r="D30" s="126"/>
    </row>
    <row r="31" spans="1:4" ht="19.5" customHeight="1">
      <c r="A31" s="117" t="s">
        <v>648</v>
      </c>
      <c r="B31" s="238">
        <v>661</v>
      </c>
      <c r="C31" s="126"/>
      <c r="D31" s="126"/>
    </row>
    <row r="32" spans="1:4" ht="19.5" customHeight="1">
      <c r="A32" s="117" t="s">
        <v>649</v>
      </c>
      <c r="B32" s="238">
        <v>20510</v>
      </c>
      <c r="C32" s="126"/>
      <c r="D32" s="126"/>
    </row>
    <row r="33" spans="1:4" ht="19.5" customHeight="1">
      <c r="A33" s="117" t="s">
        <v>650</v>
      </c>
      <c r="B33" s="238">
        <v>830</v>
      </c>
      <c r="C33" s="126"/>
      <c r="D33" s="126"/>
    </row>
    <row r="34" spans="1:4" ht="17.25" customHeight="1" hidden="1">
      <c r="A34" s="117"/>
      <c r="B34" s="238"/>
      <c r="C34" s="126"/>
      <c r="D34" s="126"/>
    </row>
    <row r="35" spans="1:4" ht="17.25" customHeight="1" hidden="1">
      <c r="A35" s="117"/>
      <c r="B35" s="238"/>
      <c r="C35" s="126"/>
      <c r="D35" s="126"/>
    </row>
    <row r="36" spans="1:4" ht="17.25" customHeight="1" hidden="1">
      <c r="A36" s="117"/>
      <c r="B36" s="238"/>
      <c r="C36" s="126"/>
      <c r="D36" s="126"/>
    </row>
    <row r="37" spans="1:4" ht="19.5" customHeight="1">
      <c r="A37" s="117" t="s">
        <v>651</v>
      </c>
      <c r="B37" s="238">
        <f>SUM(B38:B56)</f>
        <v>49793</v>
      </c>
      <c r="C37" s="117" t="s">
        <v>652</v>
      </c>
      <c r="D37" s="126">
        <f>SUM(D38:D55)</f>
        <v>26668</v>
      </c>
    </row>
    <row r="38" spans="1:4" ht="19.5" customHeight="1">
      <c r="A38" s="117" t="s">
        <v>653</v>
      </c>
      <c r="B38" s="281">
        <v>60</v>
      </c>
      <c r="C38" s="117" t="s">
        <v>653</v>
      </c>
      <c r="D38" s="126">
        <v>122</v>
      </c>
    </row>
    <row r="39" spans="1:4" ht="19.5" customHeight="1">
      <c r="A39" s="117" t="s">
        <v>654</v>
      </c>
      <c r="B39" s="281">
        <v>402</v>
      </c>
      <c r="C39" s="117" t="s">
        <v>654</v>
      </c>
      <c r="D39" s="126"/>
    </row>
    <row r="40" spans="1:4" ht="19.5" customHeight="1" hidden="1">
      <c r="A40" s="117" t="s">
        <v>655</v>
      </c>
      <c r="B40" s="238"/>
      <c r="C40" s="117" t="s">
        <v>655</v>
      </c>
      <c r="D40" s="238"/>
    </row>
    <row r="41" spans="1:4" ht="19.5" customHeight="1">
      <c r="A41" s="117" t="s">
        <v>656</v>
      </c>
      <c r="B41" s="281">
        <v>666</v>
      </c>
      <c r="C41" s="117" t="s">
        <v>656</v>
      </c>
      <c r="D41" s="238">
        <v>6</v>
      </c>
    </row>
    <row r="42" spans="1:4" ht="19.5" customHeight="1">
      <c r="A42" s="117" t="s">
        <v>657</v>
      </c>
      <c r="B42" s="281">
        <v>584</v>
      </c>
      <c r="C42" s="117" t="s">
        <v>657</v>
      </c>
      <c r="D42" s="238">
        <v>10</v>
      </c>
    </row>
    <row r="43" spans="1:4" ht="19.5" customHeight="1">
      <c r="A43" s="117" t="s">
        <v>658</v>
      </c>
      <c r="B43" s="238">
        <v>1135</v>
      </c>
      <c r="C43" s="117" t="s">
        <v>658</v>
      </c>
      <c r="D43" s="238">
        <v>35</v>
      </c>
    </row>
    <row r="44" spans="1:4" ht="19.5" customHeight="1">
      <c r="A44" s="117" t="s">
        <v>659</v>
      </c>
      <c r="B44" s="281">
        <v>650</v>
      </c>
      <c r="C44" s="117" t="s">
        <v>659</v>
      </c>
      <c r="D44" s="238">
        <v>1334</v>
      </c>
    </row>
    <row r="45" spans="1:4" ht="19.5" customHeight="1">
      <c r="A45" s="117" t="s">
        <v>660</v>
      </c>
      <c r="B45" s="281">
        <v>8404</v>
      </c>
      <c r="C45" s="117" t="s">
        <v>660</v>
      </c>
      <c r="D45" s="238">
        <v>208</v>
      </c>
    </row>
    <row r="46" spans="1:4" ht="19.5" customHeight="1">
      <c r="A46" s="117" t="s">
        <v>661</v>
      </c>
      <c r="B46" s="238">
        <v>4957</v>
      </c>
      <c r="C46" s="117" t="s">
        <v>661</v>
      </c>
      <c r="D46" s="238">
        <v>184</v>
      </c>
    </row>
    <row r="47" spans="1:4" ht="19.5" customHeight="1">
      <c r="A47" s="117" t="s">
        <v>662</v>
      </c>
      <c r="B47" s="238">
        <v>983</v>
      </c>
      <c r="C47" s="117" t="s">
        <v>662</v>
      </c>
      <c r="D47" s="238">
        <v>10</v>
      </c>
    </row>
    <row r="48" spans="1:4" ht="19.5" customHeight="1">
      <c r="A48" s="117" t="s">
        <v>663</v>
      </c>
      <c r="B48" s="281">
        <v>16553</v>
      </c>
      <c r="C48" s="117" t="s">
        <v>663</v>
      </c>
      <c r="D48" s="238">
        <v>10170</v>
      </c>
    </row>
    <row r="49" spans="1:4" ht="19.5" customHeight="1">
      <c r="A49" s="117" t="s">
        <v>664</v>
      </c>
      <c r="B49" s="238">
        <v>8200</v>
      </c>
      <c r="C49" s="117" t="s">
        <v>664</v>
      </c>
      <c r="D49" s="238">
        <v>13710</v>
      </c>
    </row>
    <row r="50" spans="1:4" ht="19.5" customHeight="1">
      <c r="A50" s="117" t="s">
        <v>665</v>
      </c>
      <c r="B50" s="238">
        <v>1573</v>
      </c>
      <c r="C50" s="117" t="s">
        <v>665</v>
      </c>
      <c r="D50" s="238"/>
    </row>
    <row r="51" spans="1:4" ht="19.5" customHeight="1">
      <c r="A51" s="117" t="s">
        <v>666</v>
      </c>
      <c r="B51" s="238">
        <v>1396</v>
      </c>
      <c r="C51" s="117" t="s">
        <v>666</v>
      </c>
      <c r="D51" s="238"/>
    </row>
    <row r="52" spans="1:4" ht="19.5" customHeight="1">
      <c r="A52" s="117" t="s">
        <v>667</v>
      </c>
      <c r="B52" s="238"/>
      <c r="C52" s="117" t="s">
        <v>667</v>
      </c>
      <c r="D52" s="238"/>
    </row>
    <row r="53" spans="1:4" ht="19.5" customHeight="1">
      <c r="A53" s="117" t="s">
        <v>668</v>
      </c>
      <c r="B53" s="238">
        <v>152</v>
      </c>
      <c r="C53" s="117" t="s">
        <v>668</v>
      </c>
      <c r="D53" s="126"/>
    </row>
    <row r="54" spans="1:4" ht="19.5" customHeight="1">
      <c r="A54" s="117" t="s">
        <v>669</v>
      </c>
      <c r="B54" s="238">
        <v>3432</v>
      </c>
      <c r="C54" s="117" t="s">
        <v>669</v>
      </c>
      <c r="D54" s="238"/>
    </row>
    <row r="55" spans="1:4" ht="19.5" customHeight="1">
      <c r="A55" s="117" t="s">
        <v>670</v>
      </c>
      <c r="B55" s="238">
        <v>297</v>
      </c>
      <c r="C55" s="117" t="s">
        <v>670</v>
      </c>
      <c r="D55" s="238">
        <v>879</v>
      </c>
    </row>
    <row r="56" spans="1:4" ht="19.5" customHeight="1">
      <c r="A56" s="117" t="s">
        <v>671</v>
      </c>
      <c r="B56" s="238">
        <v>349</v>
      </c>
      <c r="C56" s="117" t="s">
        <v>671</v>
      </c>
      <c r="D56" s="238"/>
    </row>
    <row r="57" spans="1:4" ht="19.5" customHeight="1">
      <c r="A57" s="117"/>
      <c r="B57" s="238"/>
      <c r="C57" s="117"/>
      <c r="D57" s="238"/>
    </row>
    <row r="58" spans="3:4" ht="19.5" customHeight="1">
      <c r="C58" s="282"/>
      <c r="D58" s="282"/>
    </row>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sheetData>
  <sheetProtection/>
  <mergeCells count="2">
    <mergeCell ref="A1:D1"/>
    <mergeCell ref="A2:D2"/>
  </mergeCells>
  <printOptions horizontalCentered="1"/>
  <pageMargins left="0.3937007874015748" right="0.3937007874015748" top="0.7874015748031497" bottom="0.7874015748031497" header="0" footer="0"/>
  <pageSetup firstPageNumber="14" useFirstPageNumber="1" fitToHeight="0" horizontalDpi="600" verticalDpi="600" orientation="landscape" paperSize="9" scale="86"/>
  <headerFooter>
    <oddFooter>&amp;C&amp;P</oddFooter>
  </headerFooter>
  <rowBreaks count="1" manualBreakCount="1">
    <brk id="36" max="255" man="1"/>
  </rowBreaks>
</worksheet>
</file>

<file path=xl/worksheets/sheet9.xml><?xml version="1.0" encoding="utf-8"?>
<worksheet xmlns="http://schemas.openxmlformats.org/spreadsheetml/2006/main" xmlns:r="http://schemas.openxmlformats.org/officeDocument/2006/relationships">
  <sheetPr>
    <tabColor rgb="FF00FF00"/>
  </sheetPr>
  <dimension ref="A1:C30"/>
  <sheetViews>
    <sheetView zoomScale="115" zoomScaleNormal="115" zoomScalePageLayoutView="0" workbookViewId="0" topLeftCell="A1">
      <selection activeCell="C40" sqref="C40"/>
    </sheetView>
  </sheetViews>
  <sheetFormatPr defaultColWidth="9.140625" defaultRowHeight="15"/>
  <cols>
    <col min="1" max="1" width="36.421875" style="67" customWidth="1"/>
    <col min="2" max="2" width="32.421875" style="67" customWidth="1"/>
    <col min="3" max="3" width="31.421875" style="67" customWidth="1"/>
    <col min="4" max="16384" width="9.00390625" style="67" customWidth="1"/>
  </cols>
  <sheetData>
    <row r="1" spans="1:3" ht="15.75">
      <c r="A1" s="390" t="s">
        <v>672</v>
      </c>
      <c r="B1" s="390"/>
      <c r="C1" s="390"/>
    </row>
    <row r="2" spans="1:3" ht="24">
      <c r="A2" s="380" t="s">
        <v>673</v>
      </c>
      <c r="B2" s="380"/>
      <c r="C2" s="380"/>
    </row>
    <row r="3" spans="1:3" ht="15.75">
      <c r="A3" s="393" t="s">
        <v>674</v>
      </c>
      <c r="B3" s="393"/>
      <c r="C3" s="393"/>
    </row>
    <row r="4" spans="1:3" ht="14.25" customHeight="1">
      <c r="A4" s="97"/>
      <c r="B4" s="97"/>
      <c r="C4" s="98" t="s">
        <v>43</v>
      </c>
    </row>
    <row r="5" spans="1:3" ht="15.75">
      <c r="A5" s="116" t="s">
        <v>675</v>
      </c>
      <c r="B5" s="274" t="s">
        <v>100</v>
      </c>
      <c r="C5" s="100" t="s">
        <v>45</v>
      </c>
    </row>
    <row r="6" spans="1:3" ht="15.75">
      <c r="A6" s="109" t="s">
        <v>676</v>
      </c>
      <c r="B6" s="275">
        <f>SUM(B7:B30)</f>
        <v>51000</v>
      </c>
      <c r="C6" s="272">
        <f>SUM(C7:C29)</f>
        <v>79000</v>
      </c>
    </row>
    <row r="7" spans="1:3" s="104" customFormat="1" ht="15.75">
      <c r="A7" s="111" t="s">
        <v>677</v>
      </c>
      <c r="B7" s="276">
        <v>1667</v>
      </c>
      <c r="C7" s="277">
        <v>3876</v>
      </c>
    </row>
    <row r="8" spans="1:3" s="104" customFormat="1" ht="15.75">
      <c r="A8" s="112" t="s">
        <v>678</v>
      </c>
      <c r="B8" s="276">
        <v>1713</v>
      </c>
      <c r="C8" s="278">
        <v>3323</v>
      </c>
    </row>
    <row r="9" spans="1:3" s="104" customFormat="1" ht="15.75">
      <c r="A9" s="112" t="s">
        <v>679</v>
      </c>
      <c r="B9" s="276">
        <v>1145</v>
      </c>
      <c r="C9" s="278">
        <v>2297</v>
      </c>
    </row>
    <row r="10" spans="1:3" s="104" customFormat="1" ht="15.75">
      <c r="A10" s="112" t="s">
        <v>680</v>
      </c>
      <c r="B10" s="276">
        <v>3102</v>
      </c>
      <c r="C10" s="278">
        <v>4721</v>
      </c>
    </row>
    <row r="11" spans="1:3" ht="15.75">
      <c r="A11" s="112" t="s">
        <v>681</v>
      </c>
      <c r="B11" s="276">
        <v>1844</v>
      </c>
      <c r="C11" s="278">
        <v>2670</v>
      </c>
    </row>
    <row r="12" spans="1:3" s="104" customFormat="1" ht="15.75">
      <c r="A12" s="112" t="s">
        <v>682</v>
      </c>
      <c r="B12" s="276">
        <v>3472</v>
      </c>
      <c r="C12" s="278">
        <v>5765</v>
      </c>
    </row>
    <row r="13" spans="1:3" ht="15.75">
      <c r="A13" s="112" t="s">
        <v>683</v>
      </c>
      <c r="B13" s="276">
        <v>1587</v>
      </c>
      <c r="C13" s="278">
        <v>2128</v>
      </c>
    </row>
    <row r="14" spans="1:3" ht="15.75">
      <c r="A14" s="112" t="s">
        <v>684</v>
      </c>
      <c r="B14" s="276">
        <v>1441</v>
      </c>
      <c r="C14" s="278">
        <v>2401</v>
      </c>
    </row>
    <row r="15" spans="1:3" ht="15.75">
      <c r="A15" s="112" t="s">
        <v>685</v>
      </c>
      <c r="B15" s="276">
        <v>3750</v>
      </c>
      <c r="C15" s="278">
        <v>5355</v>
      </c>
    </row>
    <row r="16" spans="1:3" ht="15.75">
      <c r="A16" s="112" t="s">
        <v>686</v>
      </c>
      <c r="B16" s="276">
        <v>2076</v>
      </c>
      <c r="C16" s="278">
        <v>3140</v>
      </c>
    </row>
    <row r="17" spans="1:3" ht="15.75">
      <c r="A17" s="112" t="s">
        <v>687</v>
      </c>
      <c r="B17" s="276">
        <v>2072</v>
      </c>
      <c r="C17" s="278">
        <v>2808</v>
      </c>
    </row>
    <row r="18" spans="1:3" ht="15.75">
      <c r="A18" s="112" t="s">
        <v>688</v>
      </c>
      <c r="B18" s="276">
        <v>2472</v>
      </c>
      <c r="C18" s="278">
        <v>4596</v>
      </c>
    </row>
    <row r="19" spans="1:3" ht="15.75">
      <c r="A19" s="112" t="s">
        <v>689</v>
      </c>
      <c r="B19" s="276">
        <v>1416</v>
      </c>
      <c r="C19" s="278">
        <v>2485</v>
      </c>
    </row>
    <row r="20" spans="1:3" s="104" customFormat="1" ht="15.75">
      <c r="A20" s="112" t="s">
        <v>690</v>
      </c>
      <c r="B20" s="276">
        <v>1643</v>
      </c>
      <c r="C20" s="278">
        <v>2616</v>
      </c>
    </row>
    <row r="21" spans="1:3" s="104" customFormat="1" ht="15.75">
      <c r="A21" s="112" t="s">
        <v>691</v>
      </c>
      <c r="B21" s="276">
        <v>2522</v>
      </c>
      <c r="C21" s="278">
        <v>3654</v>
      </c>
    </row>
    <row r="22" spans="1:3" s="104" customFormat="1" ht="15.75">
      <c r="A22" s="112" t="s">
        <v>692</v>
      </c>
      <c r="B22" s="276">
        <v>2202</v>
      </c>
      <c r="C22" s="278">
        <v>3916</v>
      </c>
    </row>
    <row r="23" spans="1:3" s="104" customFormat="1" ht="15.75">
      <c r="A23" s="112" t="s">
        <v>693</v>
      </c>
      <c r="B23" s="276">
        <v>1750</v>
      </c>
      <c r="C23" s="278">
        <v>2510</v>
      </c>
    </row>
    <row r="24" spans="1:3" s="104" customFormat="1" ht="15.75">
      <c r="A24" s="112" t="s">
        <v>694</v>
      </c>
      <c r="B24" s="276">
        <v>1454</v>
      </c>
      <c r="C24" s="278">
        <v>1833</v>
      </c>
    </row>
    <row r="25" spans="1:3" s="104" customFormat="1" ht="15.75">
      <c r="A25" s="112" t="s">
        <v>695</v>
      </c>
      <c r="B25" s="276">
        <v>2669</v>
      </c>
      <c r="C25" s="278">
        <v>4785</v>
      </c>
    </row>
    <row r="26" spans="1:3" s="104" customFormat="1" ht="15.75">
      <c r="A26" s="112" t="s">
        <v>696</v>
      </c>
      <c r="B26" s="276">
        <v>1823</v>
      </c>
      <c r="C26" s="278">
        <v>2539</v>
      </c>
    </row>
    <row r="27" spans="1:3" s="104" customFormat="1" ht="15.75">
      <c r="A27" s="112" t="s">
        <v>697</v>
      </c>
      <c r="B27" s="276">
        <v>1414</v>
      </c>
      <c r="C27" s="278">
        <v>2878</v>
      </c>
    </row>
    <row r="28" spans="1:3" s="104" customFormat="1" ht="15.75">
      <c r="A28" s="112" t="s">
        <v>698</v>
      </c>
      <c r="B28" s="276">
        <v>3235</v>
      </c>
      <c r="C28" s="278">
        <v>5240</v>
      </c>
    </row>
    <row r="29" spans="1:3" s="104" customFormat="1" ht="15.75">
      <c r="A29" s="112" t="s">
        <v>699</v>
      </c>
      <c r="B29" s="276">
        <v>2031</v>
      </c>
      <c r="C29" s="277">
        <v>3464</v>
      </c>
    </row>
    <row r="30" spans="1:3" ht="15.75" hidden="1">
      <c r="A30" s="245" t="s">
        <v>700</v>
      </c>
      <c r="B30" s="279">
        <v>2500</v>
      </c>
      <c r="C30" s="279"/>
    </row>
  </sheetData>
  <sheetProtection/>
  <mergeCells count="3">
    <mergeCell ref="A1:C1"/>
    <mergeCell ref="A2:C2"/>
    <mergeCell ref="A3:C3"/>
  </mergeCells>
  <printOptions horizontalCentered="1"/>
  <pageMargins left="0.3937007874015748" right="0.3937007874015748" top="0.7874015748031497" bottom="0.7874015748031497" header="0" footer="0"/>
  <pageSetup firstPageNumber="16" useFirstPageNumber="1" horizontalDpi="600" verticalDpi="600" orientation="landscape" paperSize="9" scale="95"/>
  <headerFooter>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smy</cp:lastModifiedBy>
  <dcterms:created xsi:type="dcterms:W3CDTF">2022-01-05T13:50:58Z</dcterms:created>
  <dcterms:modified xsi:type="dcterms:W3CDTF">2022-01-29T02:25:36Z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