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firstSheet="3" activeTab="3"/>
  </bookViews>
  <sheets>
    <sheet name="评价指标 " sheetId="2" state="hidden" r:id="rId1"/>
    <sheet name="评价指标 (2)" sheetId="1" state="hidden" r:id="rId2"/>
    <sheet name="评价指标 (改)" sheetId="4" state="hidden" r:id="rId3"/>
    <sheet name="评价指标" sheetId="5" r:id="rId4"/>
    <sheet name="Sheet2" sheetId="8" state="hidden" r:id="rId5"/>
    <sheet name="Sheet3" sheetId="6" state="hidden" r:id="rId6"/>
    <sheet name="Sheet4" sheetId="7" state="hidden" r:id="rId7"/>
    <sheet name="Sheet1" sheetId="3" state="hidden" r:id="rId8"/>
  </sheets>
  <definedNames>
    <definedName name="_xlnm._FilterDatabase" localSheetId="0" hidden="1">'评价指标 '!$A$4:$H$36</definedName>
    <definedName name="_xlnm._FilterDatabase" localSheetId="6" hidden="1">Sheet4!$A$1:$J$32</definedName>
    <definedName name="_xlnm._FilterDatabase" localSheetId="3" hidden="1">评价指标!$A$4:$K$25</definedName>
    <definedName name="_xlnm._FilterDatabase" localSheetId="1" hidden="1">'评价指标 (2)'!$A$4:$F$28</definedName>
    <definedName name="_xlnm._FilterDatabase" localSheetId="2" hidden="1">'评价指标 (改)'!$A$4:$F$25</definedName>
    <definedName name="_xlnm.Print_Area" localSheetId="3">评价指标!$A$1:$J$25</definedName>
    <definedName name="_xlnm.Print_Area" localSheetId="0">'评价指标 '!$A$1:$F$39</definedName>
    <definedName name="_xlnm.Print_Area" localSheetId="1">'评价指标 (2)'!$A$1:$F$31</definedName>
    <definedName name="_xlnm.Print_Area" localSheetId="2">'评价指标 (改)'!$A$1:$F$28</definedName>
    <definedName name="_xlnm.Print_Titles" localSheetId="3">评价指标!$1:$4</definedName>
    <definedName name="_xlnm.Print_Titles" localSheetId="0">'评价指标 '!$1:$4</definedName>
    <definedName name="_xlnm.Print_Titles" localSheetId="1">'评价指标 (2)'!$1:$4</definedName>
    <definedName name="_xlnm.Print_Titles" localSheetId="2">'评价指标 (改)'!$1:$4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<sst xmlns="http://schemas.openxmlformats.org/spreadsheetml/2006/main" count="742" uniqueCount="307">
  <si>
    <t>附件1</t>
  </si>
  <si>
    <t>人行立体过街设施建设项目评价指标</t>
  </si>
  <si>
    <t>一级指标</t>
  </si>
  <si>
    <t>二级指标</t>
  </si>
  <si>
    <t>三级指标</t>
  </si>
  <si>
    <t>分值</t>
  </si>
  <si>
    <t>指标解释</t>
  </si>
  <si>
    <t>评分标准</t>
  </si>
  <si>
    <t>得分</t>
  </si>
  <si>
    <t>扣分事项</t>
  </si>
  <si>
    <t>投入（20分）</t>
  </si>
  <si>
    <t>项目立项（6分）</t>
  </si>
  <si>
    <t>立项依据
充分性</t>
  </si>
  <si>
    <t>考察项目立项是否符合法律法规、相关政策、发展规划以及部门职责，用以反映和考核项目立项依据情况。</t>
  </si>
  <si>
    <t>①项目立项是否符合国家法律法规、国民经济发展规划和相关政策；未发现问题得1.5分，否则不得分。
②项目立项是否与部门职责范围相符，属于部门履职所需。未发现问题得1.5分，否则不得分。</t>
  </si>
  <si>
    <t>有的是发补助给农户，有的是实施单位建设</t>
  </si>
  <si>
    <t>立项程序规范性</t>
  </si>
  <si>
    <t>考察项目申请、设立过程是否符合相关要求，用以反映和考核项目立项的规范情况。</t>
  </si>
  <si>
    <t>①项目是否按照规定的程序申请设立，审批文件、材料是否符合相关要求；未发现问题得1.5分，否则不得分。
②事前是否已经过必要的可行性研究、专家论证、风险评估、绩效评估、集体决策。未发现问题得1.5分，否则不得分。</t>
  </si>
  <si>
    <t>绩效目标（8分）</t>
  </si>
  <si>
    <t>绩效目标合理性</t>
  </si>
  <si>
    <t>考察项目所设定的绩效目标是否依据充分，是否符合客观实际，用以反映和考核项目绩效目标与项目实施的相符情况。</t>
  </si>
  <si>
    <t>①与项目实施单位或委托单位职责密切相关的得2分，否则不得分；
②项目预期产出、效益和效果符合正常的业绩水平的得2分，否则不得分。</t>
  </si>
  <si>
    <t>绩效指标明确性</t>
  </si>
  <si>
    <t>考察依据绩效目标设定的绩效指标是否清晰、细化、可衡量等，用以反映和考核项目绩效目标的明细化情况。</t>
  </si>
  <si>
    <t>①将项目绩效目标细化分解为具体的绩效指标的得2分，否则不得分；
②指标值是否清晰、可衡量，是得2分，否则不得分。</t>
  </si>
  <si>
    <t>资金落实（6分）</t>
  </si>
  <si>
    <t>财政资金到位率</t>
  </si>
  <si>
    <t>考察实际到位财政补助资金与计划财政资金投入资金的比率，用以反映和考核财政补助资金落实情况对项目实施的总体保障程度。财政补助资金到位率=（本年实际到位财政资金/预算投入财政资金）×100%。</t>
  </si>
  <si>
    <t>①财政资金到位率=100%得2分；
②财政资金到位率≥90%（含），且&lt;100%（不含），得1分；
③90%以下（不含）得0分。</t>
  </si>
  <si>
    <t>资金到位及时率</t>
  </si>
  <si>
    <t>考察及时到位财政资金与应到位财政资金的比率，用以反映和考核财政资金落实的及时程度对项目实施的总体保障程度。财政资金到位及时率=（及时到位财政资金/应到位财政资金）×100%。</t>
  </si>
  <si>
    <t>①财政资金到位及时率=100%得2分；
②财政资金到位及时率≥90%（含），且&lt;100%（不含），得1分；
③90%以下（不含）得0分。</t>
  </si>
  <si>
    <t>管理（20分）</t>
  </si>
  <si>
    <t>组织管理（7分）</t>
  </si>
  <si>
    <t>实施方案</t>
  </si>
  <si>
    <t>考察项目区县是否按上级文件要求拟订项目实施方案，并按规定程序报批/备案，经批复/备案的方案是否在规定的媒介上进行了公示。用于反映和考核项目实施方案制定的科学性和规范性。</t>
  </si>
  <si>
    <t>①拟订了项目实施方案，且方案明确了建设内容、保障机制、资金分配、资金管理、补助标准、补助程序、进度安排等内容的，得2分，缺少1个方面的内容扣0.5分，扣完为止；
②方案按规定程序进行了报批/备案的，得2分，否则本项不得分；
③按规定在规定的媒介上进行了方案公示的，得1分，否则本项不得分。</t>
  </si>
  <si>
    <t>组织保障</t>
  </si>
  <si>
    <t>考察项目实施区县和实施单位是否成立了秸秆综合利用领导小组或专门的工作机构。用于反映和考核项目在组织机构上对项目实施的保障程度。</t>
  </si>
  <si>
    <t>①区县成立以政府相关负责同志牵头的秸秆综合利用领导小组的，得1分，否则不得分；
②项目实施单位建立了秸秆综合利用领导小组或专门的工作机构的，得1分，否则不得分。</t>
  </si>
  <si>
    <t>业务管理（12分）</t>
  </si>
  <si>
    <t>补助对象的遴选</t>
  </si>
  <si>
    <t>考察补助对象选取流程符合国家及市区相关规定，是否公平、公开。用于反映和考核项目补助对象的遴选的公平性和公开性。</t>
  </si>
  <si>
    <t>补助对象选取流程符合国家及市区相关规定的得2分，否则不得分。</t>
  </si>
  <si>
    <t>这些可以合并到制度执行有效性里面</t>
  </si>
  <si>
    <t>技术支持</t>
  </si>
  <si>
    <t>考察项目是否获得市、区（县）级的技术培训、指导和服务等支持，用以反映和考核项目得到的技术支持和技术保障的情况。</t>
  </si>
  <si>
    <t>项目获得市、区（县）级的技术培训、指导和服务等支持，得3分，否则不得分。</t>
  </si>
  <si>
    <t>合同化管理</t>
  </si>
  <si>
    <t>政府部门与市场主体之间签订协议，进行合同化管理；项目实施单位与供应/施工/服务单位签订合同，实施合同约束制。用于反映和考核项目管理部门和项目实施单位实施合同制管理的情况。</t>
  </si>
  <si>
    <t>①政府部门与市场主体之间签订协议，且责任、权利和义务明晰的，得1.5分，否则不得分；
②项目实施单位与供应/施工/服务单位均签订合同，且合同要素齐全，无显示公平条款的，得1.5分。有一家供应/施工/服务单位未签订合同，或虽签订了合同，但合同要求不齐全直接影响合同履行效果的，或存在显示公平条款的，扣0.5分，扣完为止。</t>
  </si>
  <si>
    <t>档案管理</t>
  </si>
  <si>
    <t>工作档案以及相关文件资料齐全</t>
  </si>
  <si>
    <t>档案清晰易查的，包括实施方案、资金到账、资金拨付凭证、检查验收、工作进展和工作简报等，得 3 分；每缺一项扣0.5分，扣完为止。</t>
  </si>
  <si>
    <t>督查检查</t>
  </si>
  <si>
    <t>考察项目所在区县是否建立监督机制，是否深入村社和项目实施单位进行督促检查，用以反映和考核项目督查检查情况。</t>
  </si>
  <si>
    <t>①已建立监督机制，得1.5分，否则不得分；
②已按照规定深入村社和项目实施单位进行督促检查，得1.5分，否则不得分。
如果未建立监督机制，已抽取部分村社和项目实施单位进行了督促检查并形成检查记录的，此项仍不得分。</t>
  </si>
  <si>
    <t>资金管理（11分）</t>
  </si>
  <si>
    <t>项目资金管理方法</t>
  </si>
  <si>
    <t>考察项目是否按规定统一资金审核和发放程序，是否规范审核、公示、发放程序，用以反映和考核项目项目资金管理方法的制定情况。</t>
  </si>
  <si>
    <t>已按规定制定统一资金审核和发放程序的，得2分，否则不得分；制定的审核和发放程序存在漏洞的，每发现一项扣0.5分，扣完为止。</t>
  </si>
  <si>
    <t>与实施方案有重复？</t>
  </si>
  <si>
    <t>资金发放合规性</t>
  </si>
  <si>
    <t>考察项目补助发放是否遵守程序审核、公示、发放，用以反映和考核项目项目资金的发放情况。</t>
  </si>
  <si>
    <t>已按照规定程序审核、公示、发放，得3分；每发现一项不符合规定扣0.5分，扣完为止。</t>
  </si>
  <si>
    <t>预算执行率</t>
  </si>
  <si>
    <t>考察区县项目预算资金是否按照计划执行，用以反映或考核项目预算执行情况。预算执行率=（区县实际支出资金/实际到位财政资金）×100%；区县实际支出资金：项目期内项目区县实际拨付的资金。</t>
  </si>
  <si>
    <t>①预算执行率=100%，得3分；
②预算执行率&lt;100%，且≥90%，得分=(预算执行率-90%)/（100%-90%）×3；
③预算执行率&lt;90%，不得分。</t>
  </si>
  <si>
    <t>加入了此指标，调整了其余指标的分值</t>
  </si>
  <si>
    <t>资金使用合规性</t>
  </si>
  <si>
    <t>考察项目的任何单位和个人是否存在截留、滞留、挤占、挪用和骗取秸秆利用补助资金，是否存在超范围、超标准发放；考核项目投入核算是否规范，项目支出报销是否规范。用以反映和考核项目资金使用的合规情况。</t>
  </si>
  <si>
    <t>资金使用无违规行为的，得3分；每发现违规一处扣0.5分，扣完为止。</t>
  </si>
  <si>
    <t>产出（30分）</t>
  </si>
  <si>
    <t>数量指标（10分）</t>
  </si>
  <si>
    <t>任务完成率</t>
  </si>
  <si>
    <t>考察项目方案任务实际完成数量与预定数量的比率，用以反映和考核项目任务完成情况。任务完成率=∑单项任务完成率×权重比例；单项任务完成率=单项任务实际完成数量/单项任务计划完成数量×100%。</t>
  </si>
  <si>
    <t>①任务完成率=100%，得10分；
②任务完成率&lt;100%，且≥90%，得分=(任务完成率-90%)/（100%-90%）×10；
③任务完成率&lt;90%，不得分。</t>
  </si>
  <si>
    <t>权重比例按资金量吗？指标解释再细化一下。</t>
  </si>
  <si>
    <t>质量指标（12分）</t>
  </si>
  <si>
    <t>秸秆综合利用率</t>
  </si>
  <si>
    <t>考察项目实施对秸秆综合利用的程度。秸秆综合利用率=各种秸秆利用数量/秸秆总数量×100%，或较上年秸秆综合利用率有所提高。</t>
  </si>
  <si>
    <t>①秸秆综合利用率≥90%，或较上年秸秆综合利用率提高5%及以上，得5分；
②秸秆综合利用率&lt;90%，且≥80%，或较上年秸秆综合利用率提高在0-5%之间的，得分3分；
③秸秆综合利用率&lt;80%，或较上年秸秆综合利用率为负增长的，不得分。</t>
  </si>
  <si>
    <t>补助对象符合率</t>
  </si>
  <si>
    <t>考察项目补助对象是否符合政策和方案要求，用以反映和考核项目补助对象是否合规。</t>
  </si>
  <si>
    <t>项目补助对象符合政策和方案要求，得3分；每发现一户不符合补助对象要求的，扣0.5分，扣完为止。</t>
  </si>
  <si>
    <t>如果是补助到农户，可能权重非常低，分数不好扣</t>
  </si>
  <si>
    <t>数据的真实性、准确性</t>
  </si>
  <si>
    <t>考察项目对于秸秆综合利用台账以及项目相关的考核统计数据是否真实反映当地农作物秸秆资源产生量和利用现状。用以反映和考核项目统计上报数据的真实性、准确性。</t>
  </si>
  <si>
    <t>秸秆综合利用台账以及项目相关的考核统计程序规范、数据真实、准确的，得4分；数据存在造假、错误，每发现一处扣0.5分，扣完为止。</t>
  </si>
  <si>
    <t>时效指标（8分）</t>
  </si>
  <si>
    <t>项目完成及时率</t>
  </si>
  <si>
    <r>
      <rPr>
        <sz val="10"/>
        <color theme="1"/>
        <rFont val="宋体"/>
        <charset val="134"/>
      </rPr>
      <t>考察项目建设内容是否在方案规定时限内完成，用以反映和考核项目建设的及时程度。项目完成及时率=∑单项项目完成及时率</t>
    </r>
    <r>
      <rPr>
        <sz val="10"/>
        <color rgb="FF000000"/>
        <rFont val="宋体"/>
        <charset val="134"/>
      </rPr>
      <t>×</t>
    </r>
    <r>
      <rPr>
        <sz val="10"/>
        <color theme="1"/>
        <rFont val="宋体"/>
        <charset val="134"/>
      </rPr>
      <t>×权重比例。单项完成及时率=单项任务实际完成时限/单项任务计划完成时限×100%。</t>
    </r>
  </si>
  <si>
    <t>①项目建设完成及时率≤100%，得4分；
②项目建设完成及时率&gt;100%，且≤150%，得2分；
③项目建设完成及时&gt;150%，不得分。</t>
  </si>
  <si>
    <t>这个指标解释有点问题</t>
  </si>
  <si>
    <t>资料报送及时性</t>
  </si>
  <si>
    <t>考察项目方案报备，阶段性执行情况、总结材料和秸秆综合利用台账是否按规定及时报送。用以反映和考核项目资料报送是否按规定及时完成。</t>
  </si>
  <si>
    <t>全部已按照市方案要求及时报送的，得4分；每发现一处未按规定及时完成的，扣1分。</t>
  </si>
  <si>
    <t>效益（30分）</t>
  </si>
  <si>
    <t>经济效益指标（5分）</t>
  </si>
  <si>
    <t>受益对象增收率</t>
  </si>
  <si>
    <t>考察项目受益对象的增收情况，用以反映和考核受益对象收益保障及增收效果。受益对象增收率=选择受益于项目有收入增加的问卷数量/问卷总数×100%。</t>
  </si>
  <si>
    <t>①受益对象增收率≥80%，得5分；
②受益对象增收率≥60%,且&lt;80%，得3分；
③受益对象增收率&lt;60%，不得分。</t>
  </si>
  <si>
    <t>社会效益（5分）</t>
  </si>
  <si>
    <t>就业岗位提供</t>
  </si>
  <si>
    <t>考试项目实施提供的稳定就业岗位的情况，用以反映和考核项目对农民生活稳定的作用。</t>
  </si>
  <si>
    <t>项目实施单位吸收当地农民为员工，并提供稳定的岗位的，得2分；否则不得分。</t>
  </si>
  <si>
    <t>田地土质改善</t>
  </si>
  <si>
    <t xml:space="preserve">考察秸秆还田和作为肥料对土地肥力的提升情况，用以反映和考核项目实施对改善土质的作用。 </t>
  </si>
  <si>
    <t>田地质量持续好转，有机质提升，得1分，否则不得分。</t>
  </si>
  <si>
    <t>宣传情况</t>
  </si>
  <si>
    <t>考察区县是否多渠道、多角度地对秸秆焚烧和综合利用进行宣传，用以反映和考核项目秸秆焚烧和综合利用的宣传效果。</t>
  </si>
  <si>
    <t>多渠道、多角度地对秸秆焚烧和综合利用进行宣传的，得2分，否则不得分。</t>
  </si>
  <si>
    <t>生态效益指标（5分）</t>
  </si>
  <si>
    <t>露天焚烧减少程度</t>
  </si>
  <si>
    <t>考察项目实施对所服务区域秸秆露天焚烧的减少程度。用以反映和考核秸秆综合利用项目实施对环境的保护程度。露天焚烧减少率=（选择“明显减少”的数量+选择“有一定减少”的数量*60%）/问卷总数*100%。</t>
  </si>
  <si>
    <t>①露天焚烧减少率≥90%，得2分；
②露天焚烧减少率&lt;90%，且≥80%，得1分；
③露天焚烧减少率低于80%的，不得分。</t>
  </si>
  <si>
    <t>环保(交通)影响</t>
  </si>
  <si>
    <t>考察项目实施服务区域是否存在因秸秆焚烧、废弃引起的大气、水体污染或交通安全事故的情况，用以反映和考核秸秆综合利用项目实施对环境的保护程度。</t>
  </si>
  <si>
    <t>未出现因秸秆焚烧、废弃引起大气、水体污染环境监测信息的，得3分；每发生一起，扣0.5分，扣完为止。有省级及以上环保督察通报、约谈或省级及以上媒体曝光的重大环境影响问题，此项不得分。</t>
  </si>
  <si>
    <t>可持续性（5分）</t>
  </si>
  <si>
    <t>长效机制建立</t>
  </si>
  <si>
    <t>考察秸秆综合利用是否建立长效机制，用以反映和考核秸秆综合利用发展的可持续情况。</t>
  </si>
  <si>
    <t>建立秸秆综合利用监督、考核等长效机制，并得到有效运行的，得5分，否则不得分。</t>
  </si>
  <si>
    <t>满意度（10分）</t>
  </si>
  <si>
    <t>受益对象满意度</t>
  </si>
  <si>
    <t>考察项目受益对象对政策的满意情况，用以反映农民和项目实施单位人员对秸秆综合利用补助政策的满意度。</t>
  </si>
  <si>
    <t>①满意度≥90%，得10分；
②满意度&lt;90%，且≥80%，得分=（满意度-80%）/(90%-80%)×10；
③满意度低于80%，得0分。</t>
  </si>
  <si>
    <t>对种粮补助政策中的种粮是否错误？</t>
  </si>
  <si>
    <t>合计</t>
  </si>
  <si>
    <t>**</t>
  </si>
  <si>
    <t>注：1.上表中“扣完为止”，均指相应管理部门或项目所分配分值。</t>
  </si>
  <si>
    <t xml:space="preserve">                2.在对上述指标进行评价过程中，如被评审单位未提供相关真实、有效的资料或数据的，或提供的资料或数据无法核实的，所对应的指标不得分。</t>
  </si>
  <si>
    <t>项目立项（12分）</t>
  </si>
  <si>
    <t>①项目是否按照规定的程序申请设立；是得1.5分，否则不得分。
②所提交的文件、材料是否符合相关要求；是得1.5分，否则不得分。
③事前是否已经过必要的可行性研究、专家论证、风险评估、绩效评估、集体决策。是得1分，否则不得分。</t>
  </si>
  <si>
    <t>①是否符合国家相关法律法规，国民经济发展规划和党委政府决策；是得1分，否则不得分。
②是否与项目实施单位或委托单位职责密切相关；是得1分，否则不得分。
③项目是否为促进事业发展必需；是得1分，否则不得分。
④项目预期产出效益和效果是否符合正常的业绩水平。是得1分，否则不得分。</t>
  </si>
  <si>
    <t>①是否将项目绩效目标细化分解为具体的绩效目标；是得1分，否则不得分。
②是否通过清晰、可衡量的指标值予以体现；是得1分，否则不得分。
③是否与项目年度任务数或计划数相对应；是得1分，否则不得分。
④是否与预算确定的项目投资或资金量相匹配。是得1分，否则不得分。</t>
  </si>
  <si>
    <t>资金落实（8分）</t>
  </si>
  <si>
    <t>①财政资金到位率=100%得4分；
②财政资金到位率≥90%（含），且&lt;100%（不含），得2分；
③90%以下（不含）得0分。</t>
  </si>
  <si>
    <t>考察及时到位财政资金与应到位财政资金的比率，用以反映和考核财政资金落实的及时程度。财政资金到位及时率=（及时到位财政资金/应到位财政资金）×100%。</t>
  </si>
  <si>
    <t>①财政资金到位及时率=100%得4分；
②财政资金到位及时率≥90%（含），且&lt;100%（不含），得2分；
③90%以下（不含）得0分。</t>
  </si>
  <si>
    <t>管理制度健全性</t>
  </si>
  <si>
    <t>考察项目实施单位的业务管理制度是否健全，用以反映和考核业务管理制度对项目顺利实施的保障情况。</t>
  </si>
  <si>
    <t>①项目实施单位是否已制定或具有相应的业务管理制度；是得1分，否则不得分。
②项目实施单位的业务管理制度是否合法、合规、完整,并具有可操作性。是，是得1分，否则不得分。</t>
  </si>
  <si>
    <t>招投标方式的合规性</t>
  </si>
  <si>
    <t>考察项目涉及的招投标是否有完整的审批流程和手续，是否符合招标招投标管理制度的规定，招标程序是否合规，用以反应和考核采购程序的保障程度。</t>
  </si>
  <si>
    <t>①是否符合招标招投标管理制度的规定；是得1分，存在1处不合规定即扣0.2分，扣完为止。
②招标程序是否合规。是得1分，存在1处不合规定即扣0.2分，扣完为止。</t>
  </si>
  <si>
    <t>①政府部门与市场主体之间签订协议，且责任、权利和义务明晰的，得1分，否则不得分；
②项目实施单位与供应/施工/服务单位均签订合同，且合同要素齐全，无显示公平条款的，得1分。有一家供应/施工/服务单位未签订合同，或虽签订了合同，但合同要求不齐全直接影响合同履行效果的，或存在显示公平条款的，扣0.5分，扣完为止。</t>
  </si>
  <si>
    <t>考察项目工作档案以及相关文件资料是否齐全，用以反应和考核项目档案资料保管的完整性、清晰性。</t>
  </si>
  <si>
    <t>①管理档案清晰易查的，包括实施方案、资金到账、资金拨付凭证、检查验收、工作进展和工作简报等，得1分，每缺一项扣0.2分，扣完为止。
②项目实施档案完整清晰，包括项目前期资料、进度资料、完工验收、技术鉴定资料等，得1分，每缺一项扣0.2分，扣完为止。</t>
  </si>
  <si>
    <t>考察相关项目管理部门是否定期检查，发现问题是否督促施工单位进行整改，用以反映和考核项目监督机制对项目实施的保障情况。</t>
  </si>
  <si>
    <t>①相关项目管理部门定期检查的并留痕迹的，得1分，否则不得分；
②发现问题并及时督促施工单位进行整改并留痕迹的，得1分，否则不得分。</t>
  </si>
  <si>
    <t>项目质量可控性</t>
  </si>
  <si>
    <t>项目实施单位是否为达到项目质量要求而采取了必要的措施，用以反映和考核项目实施单位对项目质量的控制情况。</t>
  </si>
  <si>
    <t>①是合己制定或具有相应的项日质重安求或标准;是得1分，否则不得分；
②是否采取了相应的项目质量检查、验收等必需的控制措施或手段。是得1分，否则不得分。</t>
  </si>
  <si>
    <t>财务管理（8分）</t>
  </si>
  <si>
    <t>财务管理制度健全性</t>
  </si>
  <si>
    <t>考察项目项目实施单位的财务制度是否健全，用以反映和考核财务管理制度对资金规范、安全运行的保障情况。</t>
  </si>
  <si>
    <t>①是否已制定或具有相应的项目资金管理办法;是得1分，否则不得分；
②项目资金管理办法是否符合相关财务会计制度的规定；是得1分，否则不得分；</t>
  </si>
  <si>
    <t>考察项目资金使用是否符合相关法律法规、财务管理制度规定，用以反映和考核项目资金的规范运行情况。</t>
  </si>
  <si>
    <t>①是否符合国家财经法规和财务管理制度以及有关专项资金管理办法的规定；是得0.5分，否则不得分。
②资金拨付是否按进度并履行了相应的审批程序和手续；是得0.5分，否则不得分。
③是否存在截留、挤占、挪用、虚列支出等情况；是得0.5分，否则不得分。
④是否符合项目预算批复或合同规定的用途; 是得0.5分，否则不得分。</t>
  </si>
  <si>
    <t>财务监控有效性</t>
  </si>
  <si>
    <t>考察项目实施单位是否为保障资金的安全、规范运行而采取了必要的监控措施，用以反映和考核项目实施单位对资金运行的控制情况。</t>
  </si>
  <si>
    <t>①是否已制定或具有相应的监控机制；是得1分，否则不得分。
②是否采取了相应的财务检查等必要的监控措施或手段。是得1分，否则不得分。</t>
  </si>
  <si>
    <t>①预算执行率=100%，得2分；
②预算执行率&lt;100%，且≥85%，得分=(预算执行率-85%)/（100%-85%）×2；
③预算执行率&lt;85%，不得分。</t>
  </si>
  <si>
    <t>项目产出</t>
  </si>
  <si>
    <t>实际完成率</t>
  </si>
  <si>
    <t>考察项目实施的实际产出数与计划产出数的比率，用以反映和考核项目产出数量目标的实现程度。实际完成率=（实际产出数/计划产出数）*100%</t>
  </si>
  <si>
    <t>①实际完成率=100%，得10分；
②实际完成率&lt;100%，且≥85%，得分=(任务完成率-85%)/（100%-85%）×10；
③实际完成率&lt;85%，不得分。</t>
  </si>
  <si>
    <t>质量达标率</t>
  </si>
  <si>
    <t>考察项目完成的质量达标产出数与实际产出数的比率，用以反映和考核项目产出质量目标的实现程度。</t>
  </si>
  <si>
    <t>①质量达标率=100%，得8分；
②质量达标率&lt;100%，且≥85%，得分=(质量达标率-85%)/（100%-85%）×8；
③质量达标率&lt;85%，不得分。</t>
  </si>
  <si>
    <t>完成及时率</t>
  </si>
  <si>
    <t>考察项目是否在合同约定规定期限内完成，用以反映和考核项目产出时效目标的实现程度。完成及时率=[（计划完成时间-实际完成时间）/计划完成时间]*100%</t>
  </si>
  <si>
    <t>①完成及时率≥100%，得8分；
②完成及时率&lt;100%，且≥85%，得分=(完成及时率-85%)/（100%-85%）×8；
③完成及时率&lt;85%，不得分。</t>
  </si>
  <si>
    <t>工程成本控制</t>
  </si>
  <si>
    <t>考察项目工程成本控制是否在预算内，用以反映和考核项目造价控制情况。</t>
  </si>
  <si>
    <t>①工程成本控制在预算内，得4分；
②工程成本超过预算，不得分；</t>
  </si>
  <si>
    <t>项目效益</t>
  </si>
  <si>
    <t>社会效益</t>
  </si>
  <si>
    <t>考察项目实施对出行安全、便利、交通拥堵及安全事故方面的改善情况，用以反应和考核项目实施对社会发展带来的影响和效果。</t>
  </si>
  <si>
    <t>①人行立体过街设施建成提升出行安全，满意度=（选择“有提升出行安全”样本数+“有一些提升出行安全”样本数×0.8+“没有提升出行安全”样本数×0.6）/总样本数×100%。
问卷调查人行立体过街设施建成提升出行安全满意度在85%以上的，得4分；80%~85%，得60%的分值，低于80%，不得分。
②人行立体过街设施建成后出行便利，满意度=（选择“更便利”样本数+“一般”样本数×0.8+“有点不方便”样本数×0.6+“不便利”样本数×0.4）/总样本数×100%。
问卷调查人行立体过街设施建成后出行便利满意度在85%以上的，得4分；80%~85%，得60%的分值，低于80%，不得分。
③人行立体过街设施建成对周围交通拥堵及安全事故等交通状况改善情况，满意度=（选择“有改善”样本数+“有一些改善”样本数×0.8+“没有改善”样本数×0.6）/总样本数×100%。
问卷调查人行立体过街设施建成对周围交通拥堵及安全事故等交通状况改善情况满意度在85%以上的，得4分；80%~85%，得60%的分值，低于80%，不得分。</t>
  </si>
  <si>
    <t>生态效益</t>
  </si>
  <si>
    <t>考察项目实施对项目区及周边环境是否造成破坏和严重影响，用以反映和考核实施项目对项目区及周边生态环境影响程度。</t>
  </si>
  <si>
    <t>项目实施对项目区及周边环境是否造成破坏和严重影响。满意度=（选择“没有破坏和影响”样本数+“有一些破坏和影响”样本数×0.8+“有破坏和影响”样本数×0.6）/总样本数×100%。
问卷调查项目实施对项目区及周边环境是否造成破坏和严重影响满意度在85%以上的，得4分；80%~85%，得60%的分值，低于80%，不得分。</t>
  </si>
  <si>
    <t>可持续影响</t>
  </si>
  <si>
    <t>考察项目否建立长效机制，用以反映和考核项目是否持续发展并发挥效益</t>
  </si>
  <si>
    <t>建立人行立体过街设施建设监督、考核等长效机制，并得到有效运行的，得4分，否则不得分。</t>
  </si>
  <si>
    <t>社会公众或服务对象满意度</t>
  </si>
  <si>
    <t>考察项目受益对象对政策的满意情况，用以反映社会公众或服务对象对人行立体过街设施建设项目的满意度。</t>
  </si>
  <si>
    <t>①项目是否按照规定的程序申请设立；是得2分，否则不得分。
②所提交的文件、材料是否符合相关要求；是得2分，否则不得分。
③事前是否已经过必要的可行性研究、专家论证、风险评估、绩效评估、集体决策。是得1分，否则不得分。</t>
  </si>
  <si>
    <t>①是否符合国家相关法律法规，国民经济发展规划和党委政府决策；是得1分，否则不得分。
②是否与项目实施单位或委托单位职责密切相关；是得1分，否则不得分。
③项目预期产出效益和效果是否符合正常的业绩水平。是得1分，否则不得分。</t>
  </si>
  <si>
    <t>①项目实施单位是否已制定或具有相应的业务管理制度；是得1分，否则不得分。
②项目实施单位的业务管理制度是否合法、合规、完整，并具有可操作性。是得1分，否则不得分。</t>
  </si>
  <si>
    <t>制度执行有效性</t>
  </si>
  <si>
    <t>项目实施是否符合相关业务管理规定，用以反映和考核业务管理制度的有效执行情况。</t>
  </si>
  <si>
    <t>①是否遵守相关法律法规和相关管理规定，是得5分，发现一处不符合规定，扣相应权重分值，扣完为止。
②项目调整及支出调整手续是否完备，是得1分，发现一处不符合规定，扣相应权重分值，扣完为止。
③项目前期资料、项目过程资料和项目验收资料（包括项目合同书、验收报告、技术鉴定）等建设资料是否齐全，是否及时归档，是得1分，发现一处不符合规定，扣相应权重分值，扣完为止。
④项目实施的人员条件、场地设备、信息支撑等是否落实到位，是得1分，发现一处不符合规定，扣相应权重分值，扣完为止。</t>
  </si>
  <si>
    <t>①制定有日常监督考核制度及考核标准，是得1分，否则不得分。
②项目日常监管到位，是得1分，发现一处不符合规定，扣0.2分，扣完为止。</t>
  </si>
  <si>
    <t>考察项目预算资金是否按照计划执行，用以反映或考核项目预算执行情况。预算执行率=（实际支出资金/实际到位财政资金）×100%；实际支出资金：项目期内项目实际拨付的资金。</t>
  </si>
  <si>
    <t>质量指标（8分）</t>
  </si>
  <si>
    <t>考察项目是否在合同约定规定期限内完成，用以反映和考核项目产出时效目标的实现程度。完成及时率=实际工期/计划工期×100%</t>
  </si>
  <si>
    <t>①完成及时率≤100%，得5分。
②完成及时率≤115%，且&gt;100%，得分=(完成及时率-100%)/（115%-100%）×5。
③完成及时率&gt;115%，不得分。</t>
  </si>
  <si>
    <t>成本指标（4分）</t>
  </si>
  <si>
    <t>考察项目实施对出行安全、出行便利、交通拥堵及安全事故方面的改善情况，用以反应和考核项目实施对社会发展带来的影响和效果。
单项影响率=（反映有改善的问卷数量/被调查问卷总数）×100%。
项目社会效益综合影响率=∑单项影响率×权重比例。</t>
  </si>
  <si>
    <t>①项目社会效益综合影响率≥90%，得8分。
②项目社会效益综合影响率&lt;90%，且≥80%，得分=(项目社会效益综合影响率-80%)/（90%-80%）×8。
③项目社会效益综合影响率&lt;80%，不得分。</t>
  </si>
  <si>
    <t>考察项目实施对项目区及周边环境是否造成破坏和严重影响，用以反映和考核实施项目对项目区及周边生态环境影响程度。影响率=（选择“完全没有破坏和影响”样本数+“基本没有破坏和影响”样本数×0.8+“有一些破坏和影响”样本数×0.6）/总样本数×100%。</t>
  </si>
  <si>
    <t>项目实施对项目区及周边环境是否造成破坏和严重影响的影响率。
问卷调查项目实施对项目区及周边环境是否造成破坏和严重影响的影响率在85%以上的，得4分；80%~85%，得60%的分值，低于80%，不得分。</t>
  </si>
  <si>
    <t>考察项目是否建立长效机制，项目实施结果是否持续发挥作用，以反映和考核项目的可持续影响情况。</t>
  </si>
  <si>
    <t>①建立长效机制的，得2分，否不得分。
②项目实施结果持续发挥作用的，得2分，否不得分。</t>
  </si>
  <si>
    <t>铜梁区人行立体过街设施建设项目评价指标及评分表</t>
  </si>
  <si>
    <t>业绩值</t>
  </si>
  <si>
    <t>得分率</t>
  </si>
  <si>
    <t>资料来源</t>
  </si>
  <si>
    <t>根据2018年6月25日重庆市铜粱区人民政府领导批示抄告单，同意重庆市铜梁区城乡建设委员会《关于铜梁中学龙山校区路口人行天桥建设项目相关事宜的请示》（铜建委文〔2018〕48号）对该项目相关事宜的请示；重庆市铜梁区发展和改革委员会《关于铜梁中学龙山校区路口新建人行天桥工程项目可行性研究报告的批复》（铜发改委〔2018〕430号）对该工程项目可行性研究报告进行批复；重庆市铜梁区发展和改革委员会《关于铜梁中学龙山校区路口新建人行天桥工程建设项目投资概算的批复》（铜发改委〔2018〕535号）对该项目投资概算进行批复。经综合评价本项得5分。</t>
  </si>
  <si>
    <t>①2018年6月25日重庆市铜粱区人民政府领导批示抄告单
②铜发改委〔2018〕430号
③铜发改委〔2018〕535号</t>
  </si>
  <si>
    <t>①是否符合国家相关法律法规，国民经济发展规划和党委、政府决策；是得1分，否则不得分。
②是否与项目实施单位或委托单位职责密切相关；是得1分，否则不得分。
③项目预期产出效益和效果是否符合正常的业绩水平。是得1分，否则不得分。</t>
  </si>
  <si>
    <t>根据铜梁区人民政府2022年政府工作报告、《铜梁区2022年重点建设项目名单》（铜重点办〔2022〕1 号），人行立体过街设施建设项目是铜梁区2022年新建重点民生项目；重庆市住房和城乡建设委员会《关于印发&lt;重庆市慢行系统建设“十四五”规划（2021-2025年）&gt;的通知》中提出高质量推进立体过街设施等四个板块的重点任务建设，完善交通系统，缓解人车冲突，建设安全、舒适、便捷的过街设施。人行立体过街设施建设项目符合发展规划和政府决策，得1分；
 区住建委负责统筹推进城市基础设施建设工作，协调推进房屋建筑和市政基础设施区级重点项目建设。项目绩效目标与项目实施单位区住建委职责密切相关，得1分；
项目绩效目标设置了产出指标-数量指标，还设置了预算执行率指标、效益指标、服务对象满意度指标，项目预期产出效益和效果符合正常的业绩水平，得1分。
经综合评价本项得3分。</t>
  </si>
  <si>
    <t>①重庆市铜梁区人民政府2022年政府工作报告、《铜梁区2022年重点建设项目名单》（铜重点办〔2022〕1 号）
②重庆市住房和城乡建设委员会《关于印发&lt;重庆市慢行系统建设“十四五”规划（2021-2025年）&gt;的通知》
③《重庆市铜梁区住房和城乡建设委员会职能配置、内设机构和人员编制的规定》（铜委办发〔2019〕38 号）
④铜梁区项目绩效目标表（人行天桥工程）</t>
  </si>
  <si>
    <t>项目绩效目标细化分解为具体的绩效目标：数量指标、社会效益指标、服务对象满意度指标，得1分。
项目绩效目标设定的指标值清晰、可衡量，得1分。
项目绩效目标与任务数相对应、与预算确定的项目投资匹配。
经综合评价本项得4分。</t>
  </si>
  <si>
    <t>《铜梁中学龙山校区人行天桥项目建设工作绩效目标表》</t>
  </si>
  <si>
    <t>考察实际到位财政补助资金与计划财政资金投入资金的比率，用以反映和考核财政补助资金落实情况对项目实施的总体保障程度。财政资金到位率=（本年实际到位财政资金/预算投入财政资金）×100%。</t>
  </si>
  <si>
    <t>①财政资金到位率=100%，得4分；
②财政资金到位率≥90%（含），且&lt;100%（不含），得2分；
③90%以下（不含）得0分。</t>
  </si>
  <si>
    <t>铜梁中学龙山校区路口人行天桥项目使用铜梁区西门片区基础设施改造提升项目专项债券资金，铜梁中学龙山校区路口人行天桥项目无单独资金预算，本次按2022年重庆市铜梁区住房和城乡建设委员会人行立体过街设施建设项目收到的西门专项债券资金188.82万元为项目的预算资金。
本年实际到位资金为188.82万元，预算投入资金188.82万元，资金到位率=188.82/188.82×100%=100.00%，经综合评价本项得4分。</t>
  </si>
  <si>
    <t>区住建委财务资料</t>
  </si>
  <si>
    <t>①财政资金到位及时率=100%，得4分；
②财政资金到位及时率≥90%（含），且&lt;100%（不含），得2分；
③90%以下（不含）得0分。</t>
  </si>
  <si>
    <t>本年及时到位资金为188.82万元，应到位资金188.82万元，资金到位及时率=188.82/188.82×100%=100.00%，经综合评价本项得4分。</t>
  </si>
  <si>
    <t xml:space="preserve">管理
（20分）
</t>
  </si>
  <si>
    <t>业务管理
（12分）</t>
  </si>
  <si>
    <t>区住建委制定了《工程建设项目管理办法》，对工程建设项目的管理机构及职责、前期工作、招标(采购)、合同履行及施工、建设资金及竣工验收、财务决算和绩效评估管理、修缮维修方面做出了规定，为项目实施提供了有力的保障，经综合评价本项得2分。</t>
  </si>
  <si>
    <t>区住建委《工程建设项目管理办法》</t>
  </si>
  <si>
    <t>①是否遵守相关法律法规和相关管理规定，是得5分，发现一处不符合规定，扣0.5分，扣完为止。
②项目调整及支出调整手续是否完备，是得1分，发现一处不符合规定，扣0.5分，扣完为止。
③项目前期资料、项目过程资料和项目验收资料（包括项目合同书、验收报告、技术鉴定）等建设资料是否齐全，是否及时归档，是得1分，发现一处不符合规定，扣0.5分，扣完为止。
④项目实施的人员条件、场地设备、信息支撑等是否落实到位，是得1分，发现一处不符合规定，扣0.5分，扣完为止。</t>
  </si>
  <si>
    <t>根据区住建委提供的资料，项目按规定进行了立项、可研、初设、概算等前期审批程序；工程项目按规定进行了招标，并与相关单位签订合同；项目按规定由区建委、勘察、设计、施工、监理、质量检测单位对项目进行了竣工验收，遵守相关法律法规和相关管理规定，得5分。
项目调整及支出调整手续完备，未发现不符规定，得1分。
区住建委未能提供项目勘察、设计的招投标资料、《铜梁中学龙山校区路口人行天桥工程概算审核报告》，资料不齐全，扣1分。
项目实施的人员条件、场地设备、信息支撑等落实到位，得1分。
经综合评价本项得7分。</t>
  </si>
  <si>
    <t>区住建委相关资料</t>
  </si>
  <si>
    <t>区住建委在《工程建设项目管理办法》中制定了日常监督制度：有工程项目建设的应组建项目管理机构选派人员作为建设方现场代表，负责工程项目现场管理工作，协调解决施工中的有关问题，并要求做好现场管理日记。得1分。
区住建委未提供现场管理日记，扣1分。经综合评价本项得1分。</t>
  </si>
  <si>
    <t>财务管理
（8分）</t>
  </si>
  <si>
    <t>考察项目实施单位的财务制度是否健全，用以反映和考核财务管理制度对资金规范、安全运行的保障情况。</t>
  </si>
  <si>
    <t>①是否已制定或具有相应的项目资金管理办法；是得1分，否则不得分。
②项目资金管理办法是否符合相关财务会计制度的规定；是得1分，否则不得分。</t>
  </si>
  <si>
    <t>区住建委未单独制定相应的项目资金管理制度，在《铜梁区住房和城乡建设委员会机关制度》中制定有财务管理制度，对工程建设类项目支出进行了规定，经综合评价本项得2分。</t>
  </si>
  <si>
    <t>《重庆市铜梁区住房和城乡建设委员会机关工作制度》的通知（铜建委发[2021]42号）</t>
  </si>
  <si>
    <t>①是否符合国家财经法规和财务管理制度以及有关专项资金管理办法的规定；是得0.5分，否则不得分。
②资金拨付是否按进度并履行了相应的审批程序和手续；是得0.5分，否则不得分。
③是否存在截留、挤占、挪用、虚列支出等情况；不存在得0.5分，否则不得分。
④是否符合项目预算批复或合同规定的用途；是得0.5分，否则不得分。</t>
  </si>
  <si>
    <t>根据区住建委相关支付凭证，资金使用符合有关规定，资金按进度拨付并履行了相应的审批程序和手续，不存在截留、挤占、挪用、虚列支出等情况，资金使用符合规定用途，经综合评价本项得2分。</t>
  </si>
  <si>
    <t>区住建委的财务管理制度对工程建设支出报销审批做了相应规定。经检查项目支出凭证，项目支出审批程序规范、支出凭据附件齐全。经综合评价本项得2分。</t>
  </si>
  <si>
    <t>《重庆市铜梁区住房和城乡建设委员会机关工作制度》的通知（铜建委发[2021]42号），区建委财务资料</t>
  </si>
  <si>
    <t>本年实际支出资金为186.82万元，实际到位资金188.82万元，预算执行率=（186.82/188.82）×100%=98.94%，得分=（98.94%-85%）/(100%-85%)*2=1.86分。经综合评价本项得1.86分。</t>
  </si>
  <si>
    <t>产出
（30分）</t>
  </si>
  <si>
    <t>考察项目实施的实际产出数与计划产出数的比率，用以反映和考核项目产出数量目标的实现程度。实际完成率=（实际产出数/计划产出数）×100%</t>
  </si>
  <si>
    <t>本年区住建委完成铜梁中学龙山校区路口人行天桥建设，实际完成率=（1/1）×100%=100%，经综合评价本项得10分。</t>
  </si>
  <si>
    <t>竣工验收报告</t>
  </si>
  <si>
    <t>验收合格情况</t>
  </si>
  <si>
    <t>考察项目实施质量验收是否合格，是否经施工单位自检、监理单位抽检或组织第三方质量检测，用以反映和考核项目实施质量目标的实现情况。</t>
  </si>
  <si>
    <t>项目经施工单位自检、监理单位抽检或组织第三方质量检测验收合格或整改后合格，得10分；验收过程中发现需要整改的事项而未整改或未提供整改佐证资料的，发现一处扣1分，扣完为止。</t>
  </si>
  <si>
    <t>根据2022年11月29日竣工验收报告，质量合格，无需要整改的问题，经综合评价本项得10分。</t>
  </si>
  <si>
    <t>考察项目是否在合同约定期限内完成，用以反映和考核项目产出时效目标的实现程度。完成及时率=（计划完成工期-实际完成工期）/计划工期×100%。</t>
  </si>
  <si>
    <t>①完成及时率≥0，得5分。
②完成及时率＜0，且&gt;-15%，得分=5-(完成及时率/（0%-15%）×5)。
③完成及时率＜-15%，不得分。</t>
  </si>
  <si>
    <t>根据工程施工合同、开工报告及竣工验收报告，项目计划工期60日历天。项目实际开工日期2022年8月15日，竣工日期2022年11月29日，实际工期106天。完成及时率=（60-106）/60×100%=-76.67%。经综合评价本项不得分。</t>
  </si>
  <si>
    <t>工程施工合同、开工报告、竣工验收报告</t>
  </si>
  <si>
    <t>工程成本控制在预算内，得5分；否则不得分。</t>
  </si>
  <si>
    <t>工程结算审定金额2,808,757.08元，工程预算审核金额为2,809,277.49元，工程成本未超预算，经综合评价本项得5分。</t>
  </si>
  <si>
    <t>①《铜梁中学龙山校区路口人行天桥工程结算审核报告书》（TYZJ-TL-2022-065）
②《关于铜梁中学龙山校区路口人行天桥工程预算审核意见书》（铜财预审【2022】130号）</t>
  </si>
  <si>
    <t>效果
（30分）</t>
  </si>
  <si>
    <t>项目效益（30分）</t>
  </si>
  <si>
    <t>考察项目实施的必要性，对铜梁中学龙山校区师生及其他群众出行安全、附近交通拥堵等方面的改善情况，用以反映和考核项目实施对社会发展带来的影响和效果。
单项社会效益率=（反映有改善的问卷数量/被调查问卷总数）×100%。
项目社会效益综合率=∑单项社会效益率×权重比例。</t>
  </si>
  <si>
    <t>①项目社会效益综合率≥90%，得12分。
②项目社会效益综合率&lt;90%，且≥80%，得分=(项目社会效益综合率-80%)/（90%-80%）×12。
③项目社会效益综合率&lt;80%，不得分。</t>
  </si>
  <si>
    <t>本次问卷调查30份，对提升铜梁中学龙山校区师生及其他群众出行安全评价有很大提升的12人，有提升的18人，提升出行安全社会效益率=（（12+18*0.8）/30）×100%=88%；对周围交通拥堵的交通状况改善情况评价有很大改善的10人，基本改善的12人，有一些改善的8人，改善交通拥堵社会效益率=（（10+12*0.8+8*0.6）/30）×100%=81.33%；项目社会效益综合率=88%*50%+81.33%*50%=84.67%，得分=（84.67%-80%）/(90%-80%)*12=5.6分。经综合评价本项得5.6分。</t>
  </si>
  <si>
    <t>调查问卷</t>
  </si>
  <si>
    <t>考察项目实施对项目区及周边环境是否造成破坏和严重影响，用以反映和考核实施项目对项目区及周边生态环境影响程度。生态影响率=（选择“完全没有破坏和影响”样本数+“基本没有破坏和影响”样本数×0.8+“有一些破坏和影响”样本数×0.6）/总样本数×100%。</t>
  </si>
  <si>
    <t>①项目生态影响率≥90%，得4分。
②项目生态影响率&lt;90%，且≥80%，得分=(项目生态影响率-80%)/（90%-80%）×4。
③项目生态影响率&lt;80%，不得分。</t>
  </si>
  <si>
    <t>本次问卷调查30份，对项目区及周边环境是否造成破坏和严重影响评价完全没有破坏和影响的16人，基本没有破坏和影响的14人，项目生态影响率=（16+14×0.8）/30×100%=90.67%，经综合评价本项得4分。</t>
  </si>
  <si>
    <t>①建立长效机制的，得2分，否不得分。
②项目实施结果持续发挥作用的，得2分，否则不得分。</t>
  </si>
  <si>
    <t>区住建委在《工程建设项目管理办法》中制定了工程项目修缮维修制度，对质保期内和超出质保期的项目的修缮维修做了相关规定，得1分。铜梁中学龙山校区路口人行天桥建成能持续发挥作用，得2分。经综合评价本项得4分。</t>
  </si>
  <si>
    <t>考察项目受益对象对项目实施效果的满意情况，用以反映社会公众或服务对象对人行立体过街设施建设项目的满意度。</t>
  </si>
  <si>
    <t>本次问卷调查30份，评价满意的18人，比较满意的12人，满意度=（18+12*0.8）/30=92%，经综合评价本项得10分。</t>
  </si>
  <si>
    <r>
      <rPr>
        <sz val="12"/>
        <color theme="1"/>
        <rFont val="方正仿宋_GB2312"/>
        <charset val="134"/>
      </rPr>
      <t>项目</t>
    </r>
  </si>
  <si>
    <r>
      <rPr>
        <sz val="12"/>
        <color theme="1"/>
        <rFont val="方正仿宋_GB2312"/>
        <charset val="134"/>
      </rPr>
      <t>投入</t>
    </r>
  </si>
  <si>
    <r>
      <rPr>
        <sz val="12"/>
        <color theme="1"/>
        <rFont val="方正仿宋_GB2312"/>
        <charset val="134"/>
      </rPr>
      <t>管理</t>
    </r>
  </si>
  <si>
    <r>
      <rPr>
        <sz val="12"/>
        <color theme="1"/>
        <rFont val="方正仿宋_GB2312"/>
        <charset val="134"/>
      </rPr>
      <t>产出</t>
    </r>
  </si>
  <si>
    <r>
      <rPr>
        <sz val="12"/>
        <color theme="1"/>
        <rFont val="方正仿宋_GB2312"/>
        <charset val="134"/>
      </rPr>
      <t>效果</t>
    </r>
  </si>
  <si>
    <r>
      <rPr>
        <sz val="12"/>
        <color theme="1"/>
        <rFont val="方正仿宋_GB2312"/>
        <charset val="134"/>
      </rPr>
      <t>合计</t>
    </r>
  </si>
  <si>
    <r>
      <rPr>
        <sz val="12"/>
        <color theme="1"/>
        <rFont val="方正仿宋_GB2312"/>
        <charset val="134"/>
      </rPr>
      <t>总分值</t>
    </r>
  </si>
  <si>
    <r>
      <rPr>
        <sz val="12"/>
        <color theme="1"/>
        <rFont val="方正仿宋_GB2312"/>
        <charset val="134"/>
      </rPr>
      <t>评价分值</t>
    </r>
  </si>
  <si>
    <r>
      <rPr>
        <sz val="12"/>
        <color theme="1"/>
        <rFont val="方正仿宋_GB2312"/>
        <charset val="134"/>
      </rPr>
      <t>得分率</t>
    </r>
  </si>
  <si>
    <t>出行安全：单项社会效益率=（30/30）×100%=100%
交通拥堵等方面：单项社会效益率=（30/30）×100%=100%
项目社会效益综合率=100%*50%+100*50%=100%，得12分</t>
  </si>
  <si>
    <t>问题</t>
  </si>
  <si>
    <t>您的年龄多大？</t>
  </si>
  <si>
    <t>您的身份是？</t>
  </si>
  <si>
    <t>您更愿意采取哪种方式过马路？</t>
  </si>
  <si>
    <t>您认为有需要建设铜梁中学龙山校区路口人行天桥立体过街设施吗？</t>
  </si>
  <si>
    <t>您认为铜梁中学龙山校区路口人行天桥选址是否合理？</t>
  </si>
  <si>
    <t>您认为铜梁中学龙山校区路口人行天桥立体过街设施建成后是否提升了出行安全？</t>
  </si>
  <si>
    <t>您认为铜梁中学龙山校区路口人行天桥立体过街设施是否对周围交通拥堵的交通状况有所改善？</t>
  </si>
  <si>
    <t>您认为铜梁中学龙山校区路口人行天桥立体过街设施建设项目实施对项目区及周边环境是否造成破坏和严重影响？</t>
  </si>
  <si>
    <t>您对铜梁中学龙山校区路口人行天桥立体过街设施建设项目实施的过程和效果是否满意？</t>
  </si>
  <si>
    <t>选项</t>
  </si>
  <si>
    <t>A.18岁以下       B.18岁-40岁    C.40-60岁     D.60岁以上</t>
  </si>
  <si>
    <t>A.附近学生      B.学生家长     C.附近居民、工作人员    D.其他</t>
  </si>
  <si>
    <t>A.斑马线         B.人行天桥        C.地下通道</t>
  </si>
  <si>
    <t>A.很有需要          B.需要        C.不是很需要        D.不需要</t>
  </si>
  <si>
    <t>A.很合理         B.合理        C.有点不合理        
D.不合理</t>
  </si>
  <si>
    <t>A.有很大提升
B.有提升
C.一般
D.没有提升</t>
  </si>
  <si>
    <t>A.很大改善
B.基本改善
C.有一些改善       D.没有改善</t>
  </si>
  <si>
    <t>A.完全没有破坏和影响        B.基本没有破坏和影响  
C.有一些破坏和影响          D.有较大破坏和影响</t>
  </si>
  <si>
    <t>A.满意
B.比较满意       C.一般
D.不满意</t>
  </si>
  <si>
    <t>A</t>
  </si>
  <si>
    <t>B</t>
  </si>
  <si>
    <t>C</t>
  </si>
  <si>
    <t>D</t>
  </si>
  <si>
    <t>项目实施是否符合相关业务管理规定，用以反映和考核业务与管理制度的有效执行情况。</t>
  </si>
  <si>
    <t>①是否遵守相关法律法规和业务管理规定;
②项目调整及支出调整手续是否完备:
④项目实施的人员条件、场地设备、信息支撑等是否落实到位。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</si>
</sst>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0"/>
      <color rgb="FF000000"/>
      <name val="宋体"/>
      <charset val="134"/>
    </font>
    <font>
      <sz val="11"/>
      <name val="宋体"/>
      <charset val="134"/>
      <scheme val="minor"/>
    </font>
    <font>
      <sz val="11"/>
      <color rgb="FFFF0000"/>
      <name val="宋体"/>
      <charset val="134"/>
      <scheme val="minor"/>
    </font>
    <font>
      <sz val="12"/>
      <color theme="1"/>
      <name val="方正仿宋_GB2312"/>
      <charset val="134"/>
    </font>
    <font>
      <sz val="12"/>
      <color theme="1"/>
      <name val="Times New Roman"/>
      <charset val="134"/>
    </font>
    <font>
      <b/>
      <sz val="18"/>
      <name val="方正仿宋_GBK"/>
      <charset val="134"/>
    </font>
    <font>
      <b/>
      <sz val="14"/>
      <name val="方正仿宋_GBK"/>
      <charset val="134"/>
    </font>
    <font>
      <b/>
      <sz val="10"/>
      <name val="宋体"/>
      <charset val="134"/>
    </font>
    <font>
      <sz val="10"/>
      <name val="宋体"/>
      <charset val="134"/>
    </font>
    <font>
      <sz val="10"/>
      <name val="宋体"/>
      <charset val="134"/>
      <scheme val="minor"/>
    </font>
    <font>
      <sz val="10"/>
      <name val="Times New Roman"/>
      <charset val="134"/>
    </font>
    <font>
      <b/>
      <sz val="11"/>
      <color theme="1"/>
      <name val="宋体"/>
      <charset val="134"/>
      <scheme val="minor"/>
    </font>
    <font>
      <b/>
      <sz val="14"/>
      <color theme="1"/>
      <name val="方正仿宋_GBK"/>
      <charset val="134"/>
    </font>
    <font>
      <b/>
      <sz val="10"/>
      <color rgb="FF000000"/>
      <name val="宋体"/>
      <charset val="134"/>
    </font>
    <font>
      <sz val="10"/>
      <color theme="1"/>
      <name val="宋体"/>
      <charset val="134"/>
    </font>
    <font>
      <sz val="10.5"/>
      <color theme="1"/>
      <name val="Calibri"/>
      <charset val="134"/>
    </font>
    <font>
      <sz val="12"/>
      <color rgb="FF000000"/>
      <name val="方正仿宋_GBK"/>
      <charset val="134"/>
    </font>
    <font>
      <sz val="10"/>
      <color rgb="FFFF0000"/>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82">
    <xf numFmtId="0" fontId="0" fillId="0" borderId="0" xfId="0">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0" fillId="0" borderId="0" xfId="0" applyFill="1">
      <alignment vertical="center"/>
    </xf>
    <xf numFmtId="0" fontId="2" fillId="0"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wrapText="1"/>
    </xf>
    <xf numFmtId="176" fontId="0" fillId="0" borderId="0" xfId="0" applyNumberFormat="1">
      <alignment vertical="center"/>
    </xf>
    <xf numFmtId="10" fontId="0" fillId="0" borderId="0" xfId="3" applyNumberFormat="1" applyFont="1">
      <alignment vertical="center"/>
    </xf>
    <xf numFmtId="176" fontId="0" fillId="0" borderId="0" xfId="3" applyNumberFormat="1" applyFont="1">
      <alignment vertical="center"/>
    </xf>
    <xf numFmtId="14" fontId="0" fillId="0" borderId="0" xfId="0" applyNumberFormat="1">
      <alignment vertical="center"/>
    </xf>
    <xf numFmtId="10" fontId="0" fillId="0" borderId="0" xfId="0" applyNumberFormat="1">
      <alignment vertical="center"/>
    </xf>
    <xf numFmtId="176" fontId="0" fillId="0" borderId="0" xfId="0" applyNumberFormat="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10" fontId="5" fillId="0" borderId="3" xfId="0" applyNumberFormat="1" applyFont="1" applyBorder="1" applyAlignment="1">
      <alignment horizontal="center" vertical="center" wrapText="1"/>
    </xf>
    <xf numFmtId="0" fontId="2" fillId="0" borderId="0" xfId="0" applyFont="1" applyFill="1" applyBorder="1">
      <alignment vertical="center"/>
    </xf>
    <xf numFmtId="0" fontId="2" fillId="0" borderId="0" xfId="0" applyFont="1" applyFill="1" applyBorder="1" applyAlignment="1">
      <alignment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2" fillId="0" borderId="1" xfId="0" applyFont="1" applyFill="1" applyBorder="1">
      <alignment vertical="center"/>
    </xf>
    <xf numFmtId="0" fontId="10" fillId="0" borderId="1" xfId="0" applyFont="1" applyFill="1" applyBorder="1">
      <alignment vertical="center"/>
    </xf>
    <xf numFmtId="9" fontId="11" fillId="0" borderId="1" xfId="3" applyNumberFormat="1" applyFont="1" applyFill="1" applyBorder="1" applyAlignment="1">
      <alignment horizontal="center" vertical="center"/>
    </xf>
    <xf numFmtId="10" fontId="11" fillId="0" borderId="1" xfId="3" applyNumberFormat="1" applyFont="1" applyFill="1" applyBorder="1" applyAlignment="1">
      <alignment horizontal="center" vertical="center"/>
    </xf>
    <xf numFmtId="0" fontId="2" fillId="0" borderId="0" xfId="0" applyFont="1" applyFill="1" applyAlignment="1">
      <alignment vertical="center" wrapText="1"/>
    </xf>
    <xf numFmtId="10" fontId="2" fillId="0" borderId="0" xfId="3" applyNumberFormat="1" applyFont="1" applyFill="1">
      <alignment vertical="center"/>
    </xf>
    <xf numFmtId="176" fontId="2" fillId="0" borderId="0" xfId="3" applyNumberFormat="1" applyFont="1" applyFill="1">
      <alignment vertical="center"/>
    </xf>
    <xf numFmtId="0" fontId="12" fillId="0" borderId="0" xfId="0" applyFont="1" applyFill="1">
      <alignment vertical="center"/>
    </xf>
    <xf numFmtId="0" fontId="0" fillId="0" borderId="0" xfId="0" applyFill="1" applyAlignment="1">
      <alignment vertical="center" wrapText="1"/>
    </xf>
    <xf numFmtId="0" fontId="0" fillId="0" borderId="7" xfId="0" applyFill="1" applyBorder="1">
      <alignment vertical="center"/>
    </xf>
    <xf numFmtId="0" fontId="0" fillId="0" borderId="7" xfId="0" applyFill="1" applyBorder="1" applyAlignment="1">
      <alignment vertical="center" wrapText="1"/>
    </xf>
    <xf numFmtId="0" fontId="13"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0" xfId="0" applyFont="1" applyFill="1" applyAlignment="1">
      <alignment horizontal="justify" vertical="center"/>
    </xf>
    <xf numFmtId="0" fontId="17" fillId="0" borderId="0" xfId="0" applyFont="1" applyFill="1" applyAlignment="1">
      <alignment horizontal="left" vertical="center" indent="2"/>
    </xf>
    <xf numFmtId="0" fontId="17" fillId="0" borderId="0" xfId="0" applyFont="1" applyFill="1" applyAlignment="1">
      <alignment horizontal="left" vertical="center" wrapText="1"/>
    </xf>
    <xf numFmtId="0" fontId="0" fillId="2" borderId="0" xfId="0" applyFill="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3" borderId="0" xfId="0" applyFill="1">
      <alignment vertical="center"/>
    </xf>
    <xf numFmtId="0" fontId="0" fillId="0" borderId="0" xfId="0" applyFill="1" applyAlignment="1">
      <alignment horizontal="centerContinuous" vertical="center"/>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1"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 fillId="2" borderId="1" xfId="0" applyFont="1" applyFill="1" applyBorder="1" applyAlignment="1">
      <alignment horizontal="justify" vertical="center" wrapText="1"/>
    </xf>
    <xf numFmtId="0" fontId="1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view="pageBreakPreview" zoomScaleNormal="100" workbookViewId="0">
      <pane ySplit="4" topLeftCell="A28" activePane="bottomLeft" state="frozen"/>
      <selection/>
      <selection pane="bottomLeft" activeCell="E11" sqref="E11"/>
    </sheetView>
  </sheetViews>
  <sheetFormatPr defaultColWidth="9" defaultRowHeight="14" outlineLevelCol="7"/>
  <cols>
    <col min="1" max="1" width="5.75454545454545" style="4" customWidth="1"/>
    <col min="2" max="2" width="9" style="4" customWidth="1"/>
    <col min="3" max="3" width="8.75454545454545" style="46" customWidth="1"/>
    <col min="4" max="4" width="6.87272727272727" style="4" customWidth="1"/>
    <col min="5" max="5" width="48.5" style="4" customWidth="1"/>
    <col min="6" max="6" width="53.8727272727273" style="4" customWidth="1"/>
    <col min="7" max="7" width="10.7545454545455" style="4" hidden="1" customWidth="1"/>
    <col min="8" max="8" width="36.6272727272727" style="4" hidden="1" customWidth="1"/>
    <col min="9" max="16384" width="9" style="4"/>
  </cols>
  <sheetData>
    <row r="1" spans="1:6">
      <c r="A1" s="47" t="s">
        <v>0</v>
      </c>
      <c r="B1" s="47"/>
      <c r="C1" s="48"/>
      <c r="D1" s="47"/>
      <c r="E1" s="47"/>
      <c r="F1" s="47"/>
    </row>
    <row r="2" ht="18.5" spans="1:8">
      <c r="A2" s="49" t="s">
        <v>1</v>
      </c>
      <c r="B2" s="49"/>
      <c r="C2" s="49"/>
      <c r="D2" s="49"/>
      <c r="E2" s="49"/>
      <c r="F2" s="49"/>
      <c r="G2" s="68"/>
      <c r="H2" s="68"/>
    </row>
    <row r="3" ht="18.5" spans="1:8">
      <c r="A3" s="49"/>
      <c r="B3" s="49"/>
      <c r="C3" s="49"/>
      <c r="D3" s="49"/>
      <c r="E3" s="49"/>
      <c r="F3" s="49"/>
      <c r="G3" s="68"/>
      <c r="H3" s="68"/>
    </row>
    <row r="4" s="45" customFormat="1" ht="30.75" customHeight="1" spans="1:8">
      <c r="A4" s="50" t="s">
        <v>2</v>
      </c>
      <c r="B4" s="50" t="s">
        <v>3</v>
      </c>
      <c r="C4" s="50" t="s">
        <v>4</v>
      </c>
      <c r="D4" s="50" t="s">
        <v>5</v>
      </c>
      <c r="E4" s="50" t="s">
        <v>6</v>
      </c>
      <c r="F4" s="50" t="s">
        <v>7</v>
      </c>
      <c r="G4" s="50" t="s">
        <v>8</v>
      </c>
      <c r="H4" s="50" t="s">
        <v>9</v>
      </c>
    </row>
    <row r="5" s="67" customFormat="1" ht="68.1" customHeight="1" spans="1:8">
      <c r="A5" s="69" t="s">
        <v>10</v>
      </c>
      <c r="B5" s="70" t="s">
        <v>11</v>
      </c>
      <c r="C5" s="71" t="s">
        <v>12</v>
      </c>
      <c r="D5" s="71">
        <v>3</v>
      </c>
      <c r="E5" s="72" t="s">
        <v>13</v>
      </c>
      <c r="F5" s="73" t="s">
        <v>14</v>
      </c>
      <c r="G5" s="74"/>
      <c r="H5" s="74" t="s">
        <v>15</v>
      </c>
    </row>
    <row r="6" s="67" customFormat="1" ht="72.95" customHeight="1" spans="1:8">
      <c r="A6" s="69"/>
      <c r="B6" s="75"/>
      <c r="C6" s="69" t="s">
        <v>16</v>
      </c>
      <c r="D6" s="69">
        <v>3</v>
      </c>
      <c r="E6" s="74" t="s">
        <v>17</v>
      </c>
      <c r="F6" s="76" t="s">
        <v>18</v>
      </c>
      <c r="G6" s="74"/>
      <c r="H6" s="74"/>
    </row>
    <row r="7" s="67" customFormat="1" ht="60" customHeight="1" spans="1:8">
      <c r="A7" s="69"/>
      <c r="B7" s="70" t="s">
        <v>19</v>
      </c>
      <c r="C7" s="69" t="s">
        <v>20</v>
      </c>
      <c r="D7" s="69">
        <v>4</v>
      </c>
      <c r="E7" s="74" t="s">
        <v>21</v>
      </c>
      <c r="F7" s="76" t="s">
        <v>22</v>
      </c>
      <c r="G7" s="74"/>
      <c r="H7" s="74"/>
    </row>
    <row r="8" s="67" customFormat="1" ht="56.25" customHeight="1" spans="1:8">
      <c r="A8" s="69"/>
      <c r="B8" s="75"/>
      <c r="C8" s="69" t="s">
        <v>23</v>
      </c>
      <c r="D8" s="69">
        <v>4</v>
      </c>
      <c r="E8" s="74" t="s">
        <v>24</v>
      </c>
      <c r="F8" s="76" t="s">
        <v>25</v>
      </c>
      <c r="G8" s="74"/>
      <c r="H8" s="74"/>
    </row>
    <row r="9" s="67" customFormat="1" ht="63" customHeight="1" spans="1:8">
      <c r="A9" s="69"/>
      <c r="B9" s="70" t="s">
        <v>26</v>
      </c>
      <c r="C9" s="69" t="s">
        <v>27</v>
      </c>
      <c r="D9" s="69">
        <v>3</v>
      </c>
      <c r="E9" s="74" t="s">
        <v>28</v>
      </c>
      <c r="F9" s="76" t="s">
        <v>29</v>
      </c>
      <c r="G9" s="74"/>
      <c r="H9" s="74"/>
    </row>
    <row r="10" s="67" customFormat="1" ht="63" customHeight="1" spans="1:8">
      <c r="A10" s="69"/>
      <c r="B10" s="75"/>
      <c r="C10" s="69" t="s">
        <v>30</v>
      </c>
      <c r="D10" s="69">
        <v>3</v>
      </c>
      <c r="E10" s="74" t="s">
        <v>31</v>
      </c>
      <c r="F10" s="76" t="s">
        <v>32</v>
      </c>
      <c r="G10" s="74"/>
      <c r="H10" s="74"/>
    </row>
    <row r="11" ht="90" customHeight="1" spans="1:8">
      <c r="A11" s="51" t="s">
        <v>33</v>
      </c>
      <c r="B11" s="57" t="s">
        <v>34</v>
      </c>
      <c r="C11" s="51" t="s">
        <v>35</v>
      </c>
      <c r="D11" s="51">
        <v>5</v>
      </c>
      <c r="E11" s="53" t="s">
        <v>36</v>
      </c>
      <c r="F11" s="54" t="s">
        <v>37</v>
      </c>
      <c r="G11" s="53"/>
      <c r="H11" s="53"/>
    </row>
    <row r="12" ht="66" customHeight="1" spans="1:8">
      <c r="A12" s="51"/>
      <c r="B12" s="59"/>
      <c r="C12" s="51" t="s">
        <v>38</v>
      </c>
      <c r="D12" s="51">
        <v>2</v>
      </c>
      <c r="E12" s="53" t="s">
        <v>39</v>
      </c>
      <c r="F12" s="54" t="s">
        <v>40</v>
      </c>
      <c r="G12" s="53"/>
      <c r="H12" s="53"/>
    </row>
    <row r="13" ht="48" customHeight="1" spans="1:8">
      <c r="A13" s="51"/>
      <c r="B13" s="57" t="s">
        <v>41</v>
      </c>
      <c r="C13" s="51" t="s">
        <v>42</v>
      </c>
      <c r="D13" s="51">
        <v>2</v>
      </c>
      <c r="E13" s="53" t="s">
        <v>43</v>
      </c>
      <c r="F13" s="54" t="s">
        <v>44</v>
      </c>
      <c r="G13" s="53"/>
      <c r="H13" s="53" t="s">
        <v>45</v>
      </c>
    </row>
    <row r="14" ht="48" customHeight="1" spans="1:8">
      <c r="A14" s="51"/>
      <c r="B14" s="58"/>
      <c r="C14" s="51" t="s">
        <v>46</v>
      </c>
      <c r="D14" s="51">
        <v>2</v>
      </c>
      <c r="E14" s="53" t="s">
        <v>47</v>
      </c>
      <c r="F14" s="54" t="s">
        <v>48</v>
      </c>
      <c r="G14" s="53"/>
      <c r="H14" s="53"/>
    </row>
    <row r="15" ht="93.95" customHeight="1" spans="1:8">
      <c r="A15" s="51"/>
      <c r="B15" s="58"/>
      <c r="C15" s="51" t="s">
        <v>49</v>
      </c>
      <c r="D15" s="51">
        <v>3</v>
      </c>
      <c r="E15" s="53" t="s">
        <v>50</v>
      </c>
      <c r="F15" s="54" t="s">
        <v>51</v>
      </c>
      <c r="G15" s="53"/>
      <c r="H15" s="53"/>
    </row>
    <row r="16" ht="53.1" customHeight="1" spans="1:8">
      <c r="A16" s="51"/>
      <c r="B16" s="58"/>
      <c r="C16" s="51" t="s">
        <v>52</v>
      </c>
      <c r="D16" s="51">
        <v>2</v>
      </c>
      <c r="E16" s="53" t="s">
        <v>53</v>
      </c>
      <c r="F16" s="54" t="s">
        <v>54</v>
      </c>
      <c r="G16" s="53"/>
      <c r="H16" s="53"/>
    </row>
    <row r="17" ht="77.1" customHeight="1" spans="1:8">
      <c r="A17" s="51"/>
      <c r="B17" s="59"/>
      <c r="C17" s="51" t="s">
        <v>55</v>
      </c>
      <c r="D17" s="51">
        <v>3</v>
      </c>
      <c r="E17" s="53" t="s">
        <v>56</v>
      </c>
      <c r="F17" s="54" t="s">
        <v>57</v>
      </c>
      <c r="G17" s="53"/>
      <c r="H17" s="53"/>
    </row>
    <row r="18" ht="50.1" customHeight="1" spans="1:8">
      <c r="A18" s="55"/>
      <c r="B18" s="51" t="s">
        <v>58</v>
      </c>
      <c r="C18" s="51" t="s">
        <v>59</v>
      </c>
      <c r="D18" s="51">
        <v>2</v>
      </c>
      <c r="E18" s="53" t="s">
        <v>60</v>
      </c>
      <c r="F18" s="54" t="s">
        <v>61</v>
      </c>
      <c r="G18" s="77"/>
      <c r="H18" s="78" t="s">
        <v>62</v>
      </c>
    </row>
    <row r="19" ht="38.25" customHeight="1" spans="1:8">
      <c r="A19" s="55"/>
      <c r="B19" s="51"/>
      <c r="C19" s="51" t="s">
        <v>63</v>
      </c>
      <c r="D19" s="51">
        <v>3</v>
      </c>
      <c r="E19" s="53" t="s">
        <v>64</v>
      </c>
      <c r="F19" s="54" t="s">
        <v>65</v>
      </c>
      <c r="G19" s="53"/>
      <c r="H19" s="53"/>
    </row>
    <row r="20" ht="63" customHeight="1" spans="1:8">
      <c r="A20" s="55"/>
      <c r="B20" s="51"/>
      <c r="C20" s="51" t="s">
        <v>66</v>
      </c>
      <c r="D20" s="51">
        <v>3</v>
      </c>
      <c r="E20" s="53" t="s">
        <v>67</v>
      </c>
      <c r="F20" s="54" t="s">
        <v>68</v>
      </c>
      <c r="G20" s="53"/>
      <c r="H20" s="53" t="s">
        <v>69</v>
      </c>
    </row>
    <row r="21" ht="75.95" customHeight="1" spans="1:8">
      <c r="A21" s="56"/>
      <c r="B21" s="51"/>
      <c r="C21" s="51" t="s">
        <v>70</v>
      </c>
      <c r="D21" s="51">
        <v>3</v>
      </c>
      <c r="E21" s="53" t="s">
        <v>71</v>
      </c>
      <c r="F21" s="54" t="s">
        <v>72</v>
      </c>
      <c r="G21" s="51"/>
      <c r="H21" s="51"/>
    </row>
    <row r="22" ht="65.1" customHeight="1" spans="1:8">
      <c r="A22" s="51" t="s">
        <v>73</v>
      </c>
      <c r="B22" s="51" t="s">
        <v>74</v>
      </c>
      <c r="C22" s="51" t="s">
        <v>75</v>
      </c>
      <c r="D22" s="51">
        <v>10</v>
      </c>
      <c r="E22" s="53" t="s">
        <v>76</v>
      </c>
      <c r="F22" s="54" t="s">
        <v>77</v>
      </c>
      <c r="G22" s="53"/>
      <c r="H22" s="53" t="s">
        <v>78</v>
      </c>
    </row>
    <row r="23" s="63" customFormat="1" ht="90" customHeight="1" spans="1:8">
      <c r="A23" s="1"/>
      <c r="B23" s="64" t="s">
        <v>79</v>
      </c>
      <c r="C23" s="1" t="s">
        <v>80</v>
      </c>
      <c r="D23" s="1">
        <v>5</v>
      </c>
      <c r="E23" s="2" t="s">
        <v>81</v>
      </c>
      <c r="F23" s="3" t="s">
        <v>82</v>
      </c>
      <c r="G23" s="2"/>
      <c r="H23" s="2"/>
    </row>
    <row r="24" s="63" customFormat="1" ht="39" customHeight="1" spans="1:8">
      <c r="A24" s="1"/>
      <c r="B24" s="66"/>
      <c r="C24" s="1" t="s">
        <v>83</v>
      </c>
      <c r="D24" s="1">
        <v>3</v>
      </c>
      <c r="E24" s="2" t="s">
        <v>84</v>
      </c>
      <c r="F24" s="3" t="s">
        <v>85</v>
      </c>
      <c r="G24" s="2"/>
      <c r="H24" s="2" t="s">
        <v>86</v>
      </c>
    </row>
    <row r="25" s="63" customFormat="1" ht="59.1" customHeight="1" spans="1:8">
      <c r="A25" s="64"/>
      <c r="B25" s="3"/>
      <c r="C25" s="1" t="s">
        <v>87</v>
      </c>
      <c r="D25" s="1">
        <v>4</v>
      </c>
      <c r="E25" s="2" t="s">
        <v>88</v>
      </c>
      <c r="F25" s="3" t="s">
        <v>89</v>
      </c>
      <c r="G25" s="2"/>
      <c r="H25" s="2"/>
    </row>
    <row r="26" s="63" customFormat="1" ht="84.95" customHeight="1" spans="1:8">
      <c r="A26" s="65"/>
      <c r="B26" s="1" t="s">
        <v>90</v>
      </c>
      <c r="C26" s="1" t="s">
        <v>91</v>
      </c>
      <c r="D26" s="1">
        <v>4</v>
      </c>
      <c r="E26" s="79" t="s">
        <v>92</v>
      </c>
      <c r="F26" s="3" t="s">
        <v>93</v>
      </c>
      <c r="G26" s="80"/>
      <c r="H26" s="80" t="s">
        <v>94</v>
      </c>
    </row>
    <row r="27" s="63" customFormat="1" ht="56.1" customHeight="1" spans="1:8">
      <c r="A27" s="66"/>
      <c r="B27" s="1"/>
      <c r="C27" s="1" t="s">
        <v>95</v>
      </c>
      <c r="D27" s="1">
        <v>4</v>
      </c>
      <c r="E27" s="2" t="s">
        <v>96</v>
      </c>
      <c r="F27" s="3" t="s">
        <v>97</v>
      </c>
      <c r="G27" s="2"/>
      <c r="H27" s="2"/>
    </row>
    <row r="28" s="63" customFormat="1" ht="51" customHeight="1" spans="1:8">
      <c r="A28" s="1" t="s">
        <v>98</v>
      </c>
      <c r="B28" s="1" t="s">
        <v>99</v>
      </c>
      <c r="C28" s="1" t="s">
        <v>100</v>
      </c>
      <c r="D28" s="1">
        <v>5</v>
      </c>
      <c r="E28" s="2" t="s">
        <v>101</v>
      </c>
      <c r="F28" s="3" t="s">
        <v>102</v>
      </c>
      <c r="G28" s="2"/>
      <c r="H28" s="2"/>
    </row>
    <row r="29" s="63" customFormat="1" ht="33" customHeight="1" spans="1:8">
      <c r="A29" s="1"/>
      <c r="B29" s="1" t="s">
        <v>103</v>
      </c>
      <c r="C29" s="1" t="s">
        <v>104</v>
      </c>
      <c r="D29" s="1">
        <v>2</v>
      </c>
      <c r="E29" s="2" t="s">
        <v>105</v>
      </c>
      <c r="F29" s="3" t="s">
        <v>106</v>
      </c>
      <c r="G29" s="80"/>
      <c r="H29" s="80"/>
    </row>
    <row r="30" s="63" customFormat="1" ht="33" customHeight="1" spans="1:8">
      <c r="A30" s="1"/>
      <c r="B30" s="1"/>
      <c r="C30" s="1" t="s">
        <v>107</v>
      </c>
      <c r="D30" s="1">
        <v>1</v>
      </c>
      <c r="E30" s="2" t="s">
        <v>108</v>
      </c>
      <c r="F30" s="3" t="s">
        <v>109</v>
      </c>
      <c r="G30" s="2"/>
      <c r="H30" s="2"/>
    </row>
    <row r="31" s="63" customFormat="1" ht="32.1" customHeight="1" spans="1:8">
      <c r="A31" s="1"/>
      <c r="B31" s="1"/>
      <c r="C31" s="1" t="s">
        <v>110</v>
      </c>
      <c r="D31" s="1">
        <v>2</v>
      </c>
      <c r="E31" s="2" t="s">
        <v>111</v>
      </c>
      <c r="F31" s="3" t="s">
        <v>112</v>
      </c>
      <c r="G31" s="2"/>
      <c r="H31" s="2"/>
    </row>
    <row r="32" s="63" customFormat="1" ht="65.1" customHeight="1" spans="1:8">
      <c r="A32" s="1"/>
      <c r="B32" s="1" t="s">
        <v>113</v>
      </c>
      <c r="C32" s="1" t="s">
        <v>114</v>
      </c>
      <c r="D32" s="1">
        <v>2</v>
      </c>
      <c r="E32" s="2" t="s">
        <v>115</v>
      </c>
      <c r="F32" s="3" t="s">
        <v>116</v>
      </c>
      <c r="G32" s="2"/>
      <c r="H32" s="2"/>
    </row>
    <row r="33" s="63" customFormat="1" ht="59.1" customHeight="1" spans="1:8">
      <c r="A33" s="65"/>
      <c r="B33" s="1"/>
      <c r="C33" s="1" t="s">
        <v>117</v>
      </c>
      <c r="D33" s="1">
        <v>3</v>
      </c>
      <c r="E33" s="2" t="s">
        <v>118</v>
      </c>
      <c r="F33" s="3" t="s">
        <v>119</v>
      </c>
      <c r="G33" s="2"/>
      <c r="H33" s="2"/>
    </row>
    <row r="34" s="63" customFormat="1" ht="42" customHeight="1" spans="1:8">
      <c r="A34" s="65"/>
      <c r="B34" s="1" t="s">
        <v>120</v>
      </c>
      <c r="C34" s="1" t="s">
        <v>121</v>
      </c>
      <c r="D34" s="1">
        <v>5</v>
      </c>
      <c r="E34" s="2" t="s">
        <v>122</v>
      </c>
      <c r="F34" s="3" t="s">
        <v>123</v>
      </c>
      <c r="G34" s="2"/>
      <c r="H34" s="2"/>
    </row>
    <row r="35" s="63" customFormat="1" ht="50.1" customHeight="1" spans="1:8">
      <c r="A35" s="66"/>
      <c r="B35" s="1" t="s">
        <v>124</v>
      </c>
      <c r="C35" s="1" t="s">
        <v>125</v>
      </c>
      <c r="D35" s="1">
        <v>10</v>
      </c>
      <c r="E35" s="2" t="s">
        <v>126</v>
      </c>
      <c r="F35" s="3" t="s">
        <v>127</v>
      </c>
      <c r="G35" s="2"/>
      <c r="H35" s="2" t="s">
        <v>128</v>
      </c>
    </row>
    <row r="36" s="45" customFormat="1" ht="20.25" customHeight="1" spans="1:8">
      <c r="A36" s="50" t="s">
        <v>129</v>
      </c>
      <c r="B36" s="50"/>
      <c r="C36" s="50"/>
      <c r="D36" s="50">
        <f>SUM(D5:D35)</f>
        <v>110</v>
      </c>
      <c r="E36" s="50" t="s">
        <v>130</v>
      </c>
      <c r="F36" s="50" t="s">
        <v>130</v>
      </c>
      <c r="G36" s="81"/>
      <c r="H36" s="50" t="s">
        <v>130</v>
      </c>
    </row>
    <row r="37" spans="1:1">
      <c r="A37" s="60"/>
    </row>
    <row r="38" ht="16" spans="1:1">
      <c r="A38" s="61" t="s">
        <v>131</v>
      </c>
    </row>
    <row r="39" ht="30.95" customHeight="1" spans="1:6">
      <c r="A39" s="62" t="s">
        <v>132</v>
      </c>
      <c r="B39" s="62"/>
      <c r="C39" s="62"/>
      <c r="D39" s="62"/>
      <c r="E39" s="62"/>
      <c r="F39" s="62"/>
    </row>
  </sheetData>
  <autoFilter ref="A4:H36">
    <extLst/>
  </autoFilter>
  <mergeCells count="19">
    <mergeCell ref="A2:F2"/>
    <mergeCell ref="A36:C36"/>
    <mergeCell ref="A39:F39"/>
    <mergeCell ref="A5:A10"/>
    <mergeCell ref="A12:A17"/>
    <mergeCell ref="A18:A21"/>
    <mergeCell ref="A22:A24"/>
    <mergeCell ref="A25:A27"/>
    <mergeCell ref="A28:A32"/>
    <mergeCell ref="A33:A35"/>
    <mergeCell ref="B5:B6"/>
    <mergeCell ref="B7:B8"/>
    <mergeCell ref="B9:B10"/>
    <mergeCell ref="B11:B12"/>
    <mergeCell ref="B13:B17"/>
    <mergeCell ref="B18:B21"/>
    <mergeCell ref="B23:B24"/>
    <mergeCell ref="B26:B27"/>
    <mergeCell ref="B29:B31"/>
  </mergeCells>
  <printOptions horizontalCentered="1"/>
  <pageMargins left="0.511805555555556" right="0.472222222222222" top="0.786805555555556" bottom="0.590277777777778" header="0.550694444444444" footer="0.298611111111111"/>
  <pageSetup paperSize="9" fitToHeight="0" orientation="landscape"/>
  <headerFooter>
    <oddHeader>&amp;R农作物秸秆综合利用项目绩效评价工作方案</oddHeader>
    <oddFooter>&amp;C第 &amp;P+10页，共 19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workbookViewId="0">
      <pane ySplit="4" topLeftCell="A10" activePane="bottomLeft" state="frozen"/>
      <selection/>
      <selection pane="bottomLeft" activeCell="E11" sqref="E11"/>
    </sheetView>
  </sheetViews>
  <sheetFormatPr defaultColWidth="9" defaultRowHeight="14" outlineLevelCol="5"/>
  <cols>
    <col min="1" max="1" width="5.75454545454545" style="4" customWidth="1"/>
    <col min="2" max="2" width="9" style="4" customWidth="1"/>
    <col min="3" max="3" width="9.75454545454545" style="46" customWidth="1"/>
    <col min="4" max="4" width="6.87272727272727" style="4" customWidth="1"/>
    <col min="5" max="5" width="48.5" style="4" customWidth="1"/>
    <col min="6" max="6" width="57.5" style="4" customWidth="1"/>
    <col min="7" max="16384" width="9" style="4"/>
  </cols>
  <sheetData>
    <row r="1" spans="1:6">
      <c r="A1" s="47" t="s">
        <v>0</v>
      </c>
      <c r="B1" s="47"/>
      <c r="C1" s="48"/>
      <c r="D1" s="47"/>
      <c r="E1" s="47"/>
      <c r="F1" s="47"/>
    </row>
    <row r="2" ht="18.5" spans="1:6">
      <c r="A2" s="49" t="s">
        <v>1</v>
      </c>
      <c r="B2" s="49"/>
      <c r="C2" s="49"/>
      <c r="D2" s="49"/>
      <c r="E2" s="49"/>
      <c r="F2" s="49"/>
    </row>
    <row r="3" ht="18.5" spans="1:6">
      <c r="A3" s="49"/>
      <c r="B3" s="49"/>
      <c r="C3" s="49"/>
      <c r="D3" s="49"/>
      <c r="E3" s="49"/>
      <c r="F3" s="49"/>
    </row>
    <row r="4" s="45" customFormat="1" ht="30.75" customHeight="1" spans="1:6">
      <c r="A4" s="50" t="s">
        <v>2</v>
      </c>
      <c r="B4" s="50" t="s">
        <v>3</v>
      </c>
      <c r="C4" s="50" t="s">
        <v>4</v>
      </c>
      <c r="D4" s="50" t="s">
        <v>5</v>
      </c>
      <c r="E4" s="50" t="s">
        <v>6</v>
      </c>
      <c r="F4" s="50" t="s">
        <v>7</v>
      </c>
    </row>
    <row r="5" ht="84" customHeight="1" spans="1:6">
      <c r="A5" s="51" t="s">
        <v>10</v>
      </c>
      <c r="B5" s="52" t="s">
        <v>133</v>
      </c>
      <c r="C5" s="51" t="s">
        <v>16</v>
      </c>
      <c r="D5" s="51">
        <v>4</v>
      </c>
      <c r="E5" s="53" t="s">
        <v>17</v>
      </c>
      <c r="F5" s="54" t="s">
        <v>134</v>
      </c>
    </row>
    <row r="6" ht="95.1" customHeight="1" spans="1:6">
      <c r="A6" s="51"/>
      <c r="B6" s="55"/>
      <c r="C6" s="51" t="s">
        <v>20</v>
      </c>
      <c r="D6" s="51">
        <v>4</v>
      </c>
      <c r="E6" s="53" t="s">
        <v>21</v>
      </c>
      <c r="F6" s="54" t="s">
        <v>135</v>
      </c>
    </row>
    <row r="7" ht="101.1" customHeight="1" spans="1:6">
      <c r="A7" s="51"/>
      <c r="B7" s="56"/>
      <c r="C7" s="51" t="s">
        <v>23</v>
      </c>
      <c r="D7" s="51">
        <v>4</v>
      </c>
      <c r="E7" s="53" t="s">
        <v>24</v>
      </c>
      <c r="F7" s="54" t="s">
        <v>136</v>
      </c>
    </row>
    <row r="8" ht="63" customHeight="1" spans="1:6">
      <c r="A8" s="51"/>
      <c r="B8" s="52" t="s">
        <v>137</v>
      </c>
      <c r="C8" s="51" t="s">
        <v>27</v>
      </c>
      <c r="D8" s="51">
        <v>4</v>
      </c>
      <c r="E8" s="53" t="s">
        <v>28</v>
      </c>
      <c r="F8" s="54" t="s">
        <v>138</v>
      </c>
    </row>
    <row r="9" ht="63" customHeight="1" spans="1:6">
      <c r="A9" s="51"/>
      <c r="B9" s="56"/>
      <c r="C9" s="51" t="s">
        <v>30</v>
      </c>
      <c r="D9" s="51">
        <v>4</v>
      </c>
      <c r="E9" s="53" t="s">
        <v>139</v>
      </c>
      <c r="F9" s="54" t="s">
        <v>140</v>
      </c>
    </row>
    <row r="10" ht="90" customHeight="1" spans="1:6">
      <c r="A10" s="52" t="s">
        <v>33</v>
      </c>
      <c r="B10" s="57" t="s">
        <v>41</v>
      </c>
      <c r="C10" s="51" t="s">
        <v>141</v>
      </c>
      <c r="D10" s="51">
        <v>2</v>
      </c>
      <c r="E10" s="53" t="s">
        <v>142</v>
      </c>
      <c r="F10" s="54" t="s">
        <v>143</v>
      </c>
    </row>
    <row r="11" ht="60.95" customHeight="1" spans="1:6">
      <c r="A11" s="55"/>
      <c r="B11" s="58"/>
      <c r="C11" s="51" t="s">
        <v>144</v>
      </c>
      <c r="D11" s="51">
        <v>2</v>
      </c>
      <c r="E11" s="53" t="s">
        <v>145</v>
      </c>
      <c r="F11" s="54" t="s">
        <v>146</v>
      </c>
    </row>
    <row r="12" ht="83.1" customHeight="1" spans="1:6">
      <c r="A12" s="55"/>
      <c r="B12" s="58"/>
      <c r="C12" s="51" t="s">
        <v>49</v>
      </c>
      <c r="D12" s="51">
        <v>2</v>
      </c>
      <c r="E12" s="53" t="s">
        <v>50</v>
      </c>
      <c r="F12" s="54" t="s">
        <v>147</v>
      </c>
    </row>
    <row r="13" ht="74.1" customHeight="1" spans="1:6">
      <c r="A13" s="55"/>
      <c r="B13" s="58"/>
      <c r="C13" s="51" t="s">
        <v>52</v>
      </c>
      <c r="D13" s="51">
        <v>2</v>
      </c>
      <c r="E13" s="53" t="s">
        <v>148</v>
      </c>
      <c r="F13" s="54" t="s">
        <v>149</v>
      </c>
    </row>
    <row r="14" ht="53.1" customHeight="1" spans="1:6">
      <c r="A14" s="55"/>
      <c r="B14" s="59"/>
      <c r="C14" s="51" t="s">
        <v>55</v>
      </c>
      <c r="D14" s="51">
        <v>2</v>
      </c>
      <c r="E14" s="53" t="s">
        <v>150</v>
      </c>
      <c r="F14" s="54" t="s">
        <v>151</v>
      </c>
    </row>
    <row r="15" ht="63" customHeight="1" spans="1:6">
      <c r="A15" s="55"/>
      <c r="B15" s="59"/>
      <c r="C15" s="51" t="s">
        <v>152</v>
      </c>
      <c r="D15" s="51">
        <v>2</v>
      </c>
      <c r="E15" s="53" t="s">
        <v>153</v>
      </c>
      <c r="F15" s="54" t="s">
        <v>154</v>
      </c>
    </row>
    <row r="16" ht="57.95" customHeight="1" spans="1:6">
      <c r="A16" s="55"/>
      <c r="B16" s="51" t="s">
        <v>155</v>
      </c>
      <c r="C16" s="51" t="s">
        <v>156</v>
      </c>
      <c r="D16" s="51">
        <v>2</v>
      </c>
      <c r="E16" s="53" t="s">
        <v>157</v>
      </c>
      <c r="F16" s="54" t="s">
        <v>158</v>
      </c>
    </row>
    <row r="17" ht="108" customHeight="1" spans="1:6">
      <c r="A17" s="56"/>
      <c r="B17" s="51"/>
      <c r="C17" s="51" t="s">
        <v>70</v>
      </c>
      <c r="D17" s="51">
        <v>2</v>
      </c>
      <c r="E17" s="53" t="s">
        <v>159</v>
      </c>
      <c r="F17" s="54" t="s">
        <v>160</v>
      </c>
    </row>
    <row r="18" ht="63" customHeight="1" spans="1:6">
      <c r="A18" s="55"/>
      <c r="B18" s="51"/>
      <c r="C18" s="51" t="s">
        <v>161</v>
      </c>
      <c r="D18" s="51">
        <v>2</v>
      </c>
      <c r="E18" s="53" t="s">
        <v>162</v>
      </c>
      <c r="F18" s="54" t="s">
        <v>163</v>
      </c>
    </row>
    <row r="19" ht="63" customHeight="1" spans="1:6">
      <c r="A19" s="55"/>
      <c r="B19" s="51"/>
      <c r="C19" s="51" t="s">
        <v>66</v>
      </c>
      <c r="D19" s="51">
        <v>2</v>
      </c>
      <c r="E19" s="53" t="s">
        <v>67</v>
      </c>
      <c r="F19" s="54" t="s">
        <v>164</v>
      </c>
    </row>
    <row r="20" s="63" customFormat="1" ht="65.1" customHeight="1" spans="1:6">
      <c r="A20" s="1" t="s">
        <v>73</v>
      </c>
      <c r="B20" s="64" t="s">
        <v>165</v>
      </c>
      <c r="C20" s="1" t="s">
        <v>166</v>
      </c>
      <c r="D20" s="1">
        <v>10</v>
      </c>
      <c r="E20" s="2" t="s">
        <v>167</v>
      </c>
      <c r="F20" s="3" t="s">
        <v>168</v>
      </c>
    </row>
    <row r="21" s="63" customFormat="1" ht="52" spans="1:6">
      <c r="A21" s="1"/>
      <c r="B21" s="65"/>
      <c r="C21" s="1" t="s">
        <v>169</v>
      </c>
      <c r="D21" s="1">
        <v>8</v>
      </c>
      <c r="E21" s="2" t="s">
        <v>170</v>
      </c>
      <c r="F21" s="3" t="s">
        <v>171</v>
      </c>
    </row>
    <row r="22" s="63" customFormat="1" ht="54.95" customHeight="1" spans="1:6">
      <c r="A22" s="1"/>
      <c r="B22" s="65"/>
      <c r="C22" s="1" t="s">
        <v>172</v>
      </c>
      <c r="D22" s="1">
        <v>8</v>
      </c>
      <c r="E22" s="2" t="s">
        <v>173</v>
      </c>
      <c r="F22" s="3" t="s">
        <v>174</v>
      </c>
    </row>
    <row r="23" s="63" customFormat="1" ht="47.1" customHeight="1" spans="1:6">
      <c r="A23" s="1"/>
      <c r="B23" s="66"/>
      <c r="C23" s="1" t="s">
        <v>175</v>
      </c>
      <c r="D23" s="1">
        <v>4</v>
      </c>
      <c r="E23" s="2" t="s">
        <v>176</v>
      </c>
      <c r="F23" s="3" t="s">
        <v>177</v>
      </c>
    </row>
    <row r="24" ht="213" customHeight="1" spans="1:6">
      <c r="A24" s="55" t="s">
        <v>98</v>
      </c>
      <c r="B24" s="52" t="s">
        <v>178</v>
      </c>
      <c r="C24" s="51" t="s">
        <v>179</v>
      </c>
      <c r="D24" s="51">
        <v>12</v>
      </c>
      <c r="E24" s="53" t="s">
        <v>180</v>
      </c>
      <c r="F24" s="54" t="s">
        <v>181</v>
      </c>
    </row>
    <row r="25" ht="69" customHeight="1" spans="1:6">
      <c r="A25" s="55"/>
      <c r="B25" s="55"/>
      <c r="C25" s="51" t="s">
        <v>182</v>
      </c>
      <c r="D25" s="51">
        <v>4</v>
      </c>
      <c r="E25" s="53" t="s">
        <v>183</v>
      </c>
      <c r="F25" s="54" t="s">
        <v>184</v>
      </c>
    </row>
    <row r="26" ht="42" customHeight="1" spans="1:6">
      <c r="A26" s="55"/>
      <c r="B26" s="55"/>
      <c r="C26" s="51" t="s">
        <v>185</v>
      </c>
      <c r="D26" s="51">
        <v>4</v>
      </c>
      <c r="E26" s="53" t="s">
        <v>186</v>
      </c>
      <c r="F26" s="54" t="s">
        <v>187</v>
      </c>
    </row>
    <row r="27" ht="50.1" customHeight="1" spans="1:6">
      <c r="A27" s="56"/>
      <c r="B27" s="56"/>
      <c r="C27" s="51" t="s">
        <v>188</v>
      </c>
      <c r="D27" s="51">
        <v>10</v>
      </c>
      <c r="E27" s="53" t="s">
        <v>189</v>
      </c>
      <c r="F27" s="54" t="s">
        <v>127</v>
      </c>
    </row>
    <row r="28" s="45" customFormat="1" ht="20.25" customHeight="1" spans="1:6">
      <c r="A28" s="50" t="s">
        <v>129</v>
      </c>
      <c r="B28" s="50"/>
      <c r="C28" s="50"/>
      <c r="D28" s="50">
        <f>SUM(D5:D27)</f>
        <v>100</v>
      </c>
      <c r="E28" s="50" t="s">
        <v>130</v>
      </c>
      <c r="F28" s="50" t="s">
        <v>130</v>
      </c>
    </row>
    <row r="29" spans="1:1">
      <c r="A29" s="60"/>
    </row>
    <row r="30" ht="16" spans="1:1">
      <c r="A30" s="61" t="s">
        <v>131</v>
      </c>
    </row>
    <row r="31" ht="39" customHeight="1" spans="1:6">
      <c r="A31" s="62" t="s">
        <v>132</v>
      </c>
      <c r="B31" s="62"/>
      <c r="C31" s="62"/>
      <c r="D31" s="62"/>
      <c r="E31" s="62"/>
      <c r="F31" s="62"/>
    </row>
  </sheetData>
  <mergeCells count="13">
    <mergeCell ref="A2:F2"/>
    <mergeCell ref="A28:C28"/>
    <mergeCell ref="A31:F31"/>
    <mergeCell ref="A5:A9"/>
    <mergeCell ref="A10:A19"/>
    <mergeCell ref="A20:A23"/>
    <mergeCell ref="A24:A27"/>
    <mergeCell ref="B5:B7"/>
    <mergeCell ref="B8:B9"/>
    <mergeCell ref="B10:B15"/>
    <mergeCell ref="B16:B19"/>
    <mergeCell ref="B20:B23"/>
    <mergeCell ref="B24:B27"/>
  </mergeCells>
  <printOptions horizontalCentered="1"/>
  <pageMargins left="0.511805555555556" right="0.472222222222222" top="0.786805555555556" bottom="0.590277777777778" header="0.550694444444444" footer="0.298611111111111"/>
  <pageSetup paperSize="9" fitToHeight="0" orientation="landscape"/>
  <headerFooter>
    <oddHeader>&amp;R农作物秸秆综合利用项目绩效评价工作方案</oddHeader>
    <oddFooter>&amp;C第 &amp;P+10页，共 19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F28"/>
  <sheetViews>
    <sheetView workbookViewId="0">
      <pane ySplit="4" topLeftCell="A10" activePane="bottomLeft" state="frozen"/>
      <selection/>
      <selection pane="bottomLeft" activeCell="E11" sqref="E11"/>
    </sheetView>
  </sheetViews>
  <sheetFormatPr defaultColWidth="9" defaultRowHeight="14" outlineLevelCol="5"/>
  <cols>
    <col min="1" max="1" width="5.75454545454545" style="4" customWidth="1"/>
    <col min="2" max="2" width="9" style="4" customWidth="1"/>
    <col min="3" max="3" width="9.75454545454545" style="46" customWidth="1"/>
    <col min="4" max="4" width="6.87272727272727" style="4" customWidth="1"/>
    <col min="5" max="5" width="55" style="4" customWidth="1"/>
    <col min="6" max="6" width="57.5" style="4" customWidth="1"/>
    <col min="7" max="16384" width="9" style="4"/>
  </cols>
  <sheetData>
    <row r="1" spans="1:6">
      <c r="A1" s="47" t="s">
        <v>0</v>
      </c>
      <c r="B1" s="47"/>
      <c r="C1" s="48"/>
      <c r="D1" s="47"/>
      <c r="E1" s="47"/>
      <c r="F1" s="47"/>
    </row>
    <row r="2" ht="18.5" spans="1:6">
      <c r="A2" s="49" t="s">
        <v>1</v>
      </c>
      <c r="B2" s="49"/>
      <c r="C2" s="49"/>
      <c r="D2" s="49"/>
      <c r="E2" s="49"/>
      <c r="F2" s="49"/>
    </row>
    <row r="3" ht="18.5" spans="1:6">
      <c r="A3" s="49"/>
      <c r="B3" s="49"/>
      <c r="C3" s="49"/>
      <c r="D3" s="49"/>
      <c r="E3" s="49"/>
      <c r="F3" s="49"/>
    </row>
    <row r="4" s="45" customFormat="1" ht="30.75" customHeight="1" spans="1:6">
      <c r="A4" s="50" t="s">
        <v>2</v>
      </c>
      <c r="B4" s="50" t="s">
        <v>3</v>
      </c>
      <c r="C4" s="50" t="s">
        <v>4</v>
      </c>
      <c r="D4" s="50" t="s">
        <v>5</v>
      </c>
      <c r="E4" s="50" t="s">
        <v>6</v>
      </c>
      <c r="F4" s="50" t="s">
        <v>7</v>
      </c>
    </row>
    <row r="5" ht="84" customHeight="1" spans="1:6">
      <c r="A5" s="51" t="s">
        <v>10</v>
      </c>
      <c r="B5" s="52" t="s">
        <v>133</v>
      </c>
      <c r="C5" s="51" t="s">
        <v>16</v>
      </c>
      <c r="D5" s="51">
        <v>5</v>
      </c>
      <c r="E5" s="53" t="s">
        <v>17</v>
      </c>
      <c r="F5" s="54" t="s">
        <v>190</v>
      </c>
    </row>
    <row r="6" ht="99" customHeight="1" spans="1:6">
      <c r="A6" s="51"/>
      <c r="B6" s="55"/>
      <c r="C6" s="51" t="s">
        <v>20</v>
      </c>
      <c r="D6" s="51">
        <v>3</v>
      </c>
      <c r="E6" s="53" t="s">
        <v>21</v>
      </c>
      <c r="F6" s="54" t="s">
        <v>191</v>
      </c>
    </row>
    <row r="7" ht="101.1" customHeight="1" spans="1:6">
      <c r="A7" s="51"/>
      <c r="B7" s="56"/>
      <c r="C7" s="51" t="s">
        <v>23</v>
      </c>
      <c r="D7" s="51">
        <v>4</v>
      </c>
      <c r="E7" s="53" t="s">
        <v>24</v>
      </c>
      <c r="F7" s="54" t="s">
        <v>136</v>
      </c>
    </row>
    <row r="8" ht="63" customHeight="1" spans="1:6">
      <c r="A8" s="51"/>
      <c r="B8" s="52" t="s">
        <v>137</v>
      </c>
      <c r="C8" s="51" t="s">
        <v>27</v>
      </c>
      <c r="D8" s="51">
        <v>4</v>
      </c>
      <c r="E8" s="53" t="s">
        <v>28</v>
      </c>
      <c r="F8" s="54" t="s">
        <v>138</v>
      </c>
    </row>
    <row r="9" ht="63" customHeight="1" spans="1:6">
      <c r="A9" s="51"/>
      <c r="B9" s="56"/>
      <c r="C9" s="51" t="s">
        <v>30</v>
      </c>
      <c r="D9" s="51">
        <v>4</v>
      </c>
      <c r="E9" s="53" t="s">
        <v>139</v>
      </c>
      <c r="F9" s="54" t="s">
        <v>140</v>
      </c>
    </row>
    <row r="10" ht="90" customHeight="1" spans="1:6">
      <c r="A10" s="52" t="s">
        <v>33</v>
      </c>
      <c r="B10" s="57" t="s">
        <v>41</v>
      </c>
      <c r="C10" s="51" t="s">
        <v>141</v>
      </c>
      <c r="D10" s="51">
        <v>2</v>
      </c>
      <c r="E10" s="53" t="s">
        <v>142</v>
      </c>
      <c r="F10" s="54" t="s">
        <v>192</v>
      </c>
    </row>
    <row r="11" ht="122.1" customHeight="1" spans="1:6">
      <c r="A11" s="55"/>
      <c r="B11" s="58"/>
      <c r="C11" s="51" t="s">
        <v>193</v>
      </c>
      <c r="D11" s="51">
        <v>8</v>
      </c>
      <c r="E11" s="53" t="s">
        <v>194</v>
      </c>
      <c r="F11" s="54" t="s">
        <v>195</v>
      </c>
    </row>
    <row r="12" ht="51.95" customHeight="1" spans="1:6">
      <c r="A12" s="55"/>
      <c r="B12" s="59"/>
      <c r="C12" s="51" t="s">
        <v>152</v>
      </c>
      <c r="D12" s="51">
        <v>2</v>
      </c>
      <c r="E12" s="53" t="s">
        <v>153</v>
      </c>
      <c r="F12" s="54" t="s">
        <v>196</v>
      </c>
    </row>
    <row r="13" ht="57.95" customHeight="1" spans="1:6">
      <c r="A13" s="55"/>
      <c r="B13" s="51" t="s">
        <v>155</v>
      </c>
      <c r="C13" s="51" t="s">
        <v>156</v>
      </c>
      <c r="D13" s="51">
        <v>2</v>
      </c>
      <c r="E13" s="53" t="s">
        <v>157</v>
      </c>
      <c r="F13" s="54" t="s">
        <v>158</v>
      </c>
    </row>
    <row r="14" ht="108" customHeight="1" spans="1:6">
      <c r="A14" s="56"/>
      <c r="B14" s="51"/>
      <c r="C14" s="51" t="s">
        <v>70</v>
      </c>
      <c r="D14" s="51">
        <v>2</v>
      </c>
      <c r="E14" s="53" t="s">
        <v>159</v>
      </c>
      <c r="F14" s="54" t="s">
        <v>160</v>
      </c>
    </row>
    <row r="15" ht="63" customHeight="1" spans="1:6">
      <c r="A15" s="55"/>
      <c r="B15" s="51"/>
      <c r="C15" s="51" t="s">
        <v>161</v>
      </c>
      <c r="D15" s="51">
        <v>2</v>
      </c>
      <c r="E15" s="53" t="s">
        <v>162</v>
      </c>
      <c r="F15" s="54" t="s">
        <v>163</v>
      </c>
    </row>
    <row r="16" ht="63" customHeight="1" spans="1:6">
      <c r="A16" s="55"/>
      <c r="B16" s="51"/>
      <c r="C16" s="51" t="s">
        <v>66</v>
      </c>
      <c r="D16" s="51">
        <v>2</v>
      </c>
      <c r="E16" s="53" t="s">
        <v>197</v>
      </c>
      <c r="F16" s="54" t="s">
        <v>164</v>
      </c>
    </row>
    <row r="17" ht="65.1" customHeight="1" spans="1:6">
      <c r="A17" s="51" t="s">
        <v>73</v>
      </c>
      <c r="B17" s="51" t="s">
        <v>74</v>
      </c>
      <c r="C17" s="51" t="s">
        <v>166</v>
      </c>
      <c r="D17" s="51">
        <v>10</v>
      </c>
      <c r="E17" s="53" t="s">
        <v>167</v>
      </c>
      <c r="F17" s="54" t="s">
        <v>168</v>
      </c>
    </row>
    <row r="18" ht="52" spans="1:6">
      <c r="A18" s="51"/>
      <c r="B18" s="51" t="s">
        <v>198</v>
      </c>
      <c r="C18" s="51" t="s">
        <v>169</v>
      </c>
      <c r="D18" s="51">
        <v>8</v>
      </c>
      <c r="E18" s="53" t="s">
        <v>170</v>
      </c>
      <c r="F18" s="54" t="s">
        <v>171</v>
      </c>
    </row>
    <row r="19" ht="54.95" customHeight="1" spans="1:6">
      <c r="A19" s="51"/>
      <c r="B19" s="51" t="s">
        <v>90</v>
      </c>
      <c r="C19" s="51" t="s">
        <v>172</v>
      </c>
      <c r="D19" s="51">
        <v>8</v>
      </c>
      <c r="E19" s="53" t="s">
        <v>199</v>
      </c>
      <c r="F19" s="54" t="s">
        <v>200</v>
      </c>
    </row>
    <row r="20" ht="42" customHeight="1" spans="1:6">
      <c r="A20" s="51"/>
      <c r="B20" s="51" t="s">
        <v>201</v>
      </c>
      <c r="C20" s="51" t="s">
        <v>175</v>
      </c>
      <c r="D20" s="51">
        <v>4</v>
      </c>
      <c r="E20" s="53" t="s">
        <v>176</v>
      </c>
      <c r="F20" s="54" t="s">
        <v>177</v>
      </c>
    </row>
    <row r="21" ht="78" customHeight="1" spans="1:6">
      <c r="A21" s="55" t="s">
        <v>98</v>
      </c>
      <c r="B21" s="52" t="s">
        <v>178</v>
      </c>
      <c r="C21" s="51" t="s">
        <v>179</v>
      </c>
      <c r="D21" s="51">
        <v>12</v>
      </c>
      <c r="E21" s="53" t="s">
        <v>202</v>
      </c>
      <c r="F21" s="54" t="s">
        <v>203</v>
      </c>
    </row>
    <row r="22" ht="72" customHeight="1" spans="1:6">
      <c r="A22" s="55"/>
      <c r="B22" s="55"/>
      <c r="C22" s="51" t="s">
        <v>182</v>
      </c>
      <c r="D22" s="51">
        <v>4</v>
      </c>
      <c r="E22" s="53" t="s">
        <v>204</v>
      </c>
      <c r="F22" s="54" t="s">
        <v>205</v>
      </c>
    </row>
    <row r="23" ht="42" customHeight="1" spans="1:6">
      <c r="A23" s="55"/>
      <c r="B23" s="55"/>
      <c r="C23" s="51" t="s">
        <v>185</v>
      </c>
      <c r="D23" s="51">
        <v>4</v>
      </c>
      <c r="E23" s="53" t="s">
        <v>206</v>
      </c>
      <c r="F23" s="54" t="s">
        <v>207</v>
      </c>
    </row>
    <row r="24" ht="50.1" customHeight="1" spans="1:6">
      <c r="A24" s="56"/>
      <c r="B24" s="56"/>
      <c r="C24" s="51" t="s">
        <v>188</v>
      </c>
      <c r="D24" s="51">
        <v>10</v>
      </c>
      <c r="E24" s="53" t="s">
        <v>189</v>
      </c>
      <c r="F24" s="54" t="s">
        <v>127</v>
      </c>
    </row>
    <row r="25" s="45" customFormat="1" ht="24.95" customHeight="1" spans="1:6">
      <c r="A25" s="50" t="s">
        <v>129</v>
      </c>
      <c r="B25" s="50"/>
      <c r="C25" s="50"/>
      <c r="D25" s="50">
        <f>SUM(D5:D24)</f>
        <v>100</v>
      </c>
      <c r="E25" s="50" t="s">
        <v>130</v>
      </c>
      <c r="F25" s="50" t="s">
        <v>130</v>
      </c>
    </row>
    <row r="26" spans="1:1">
      <c r="A26" s="60"/>
    </row>
    <row r="27" ht="16" spans="1:1">
      <c r="A27" s="61" t="s">
        <v>131</v>
      </c>
    </row>
    <row r="28" ht="39" customHeight="1" spans="1:6">
      <c r="A28" s="62" t="s">
        <v>132</v>
      </c>
      <c r="B28" s="62"/>
      <c r="C28" s="62"/>
      <c r="D28" s="62"/>
      <c r="E28" s="62"/>
      <c r="F28" s="62"/>
    </row>
  </sheetData>
  <mergeCells count="12">
    <mergeCell ref="A2:F2"/>
    <mergeCell ref="A25:C25"/>
    <mergeCell ref="A28:F28"/>
    <mergeCell ref="A5:A9"/>
    <mergeCell ref="A10:A16"/>
    <mergeCell ref="A17:A20"/>
    <mergeCell ref="A21:A24"/>
    <mergeCell ref="B5:B7"/>
    <mergeCell ref="B8:B9"/>
    <mergeCell ref="B10:B12"/>
    <mergeCell ref="B13:B16"/>
    <mergeCell ref="B21:B24"/>
  </mergeCells>
  <printOptions horizontalCentered="1"/>
  <pageMargins left="0.511805555555556" right="0.472222222222222" top="0.786805555555556" bottom="0.590277777777778" header="0.550694444444444" footer="0.298611111111111"/>
  <pageSetup paperSize="9" fitToHeight="0" orientation="landscape"/>
  <headerFooter>
    <oddHeader>&amp;R农作物秸秆综合利用项目绩效评价工作方案</oddHeader>
    <oddFooter>&amp;C第 &amp;P+10页，共 19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O25"/>
  <sheetViews>
    <sheetView tabSelected="1" view="pageBreakPreview" zoomScaleNormal="100" topLeftCell="F1" workbookViewId="0">
      <selection activeCell="A4" sqref="A4:J25"/>
    </sheetView>
  </sheetViews>
  <sheetFormatPr defaultColWidth="8.75454545454545" defaultRowHeight="14"/>
  <cols>
    <col min="1" max="4" width="8.75454545454545" style="5"/>
    <col min="5" max="5" width="33.7545454545455" style="5" customWidth="1"/>
    <col min="6" max="6" width="40.8727272727273" style="5" customWidth="1"/>
    <col min="7" max="7" width="54.5" style="5" customWidth="1"/>
    <col min="8" max="8" width="6.87272727272727" style="5" customWidth="1"/>
    <col min="9" max="9" width="8.37272727272727" style="5" customWidth="1"/>
    <col min="10" max="10" width="31.1272727272727" style="5" customWidth="1"/>
    <col min="11" max="13" width="5.87272727272727" style="5" customWidth="1"/>
    <col min="14" max="15" width="14" style="5"/>
    <col min="16" max="16384" width="8.75454545454545" style="5"/>
  </cols>
  <sheetData>
    <row r="1" ht="14.1" customHeight="1" spans="1:6">
      <c r="A1" s="23" t="s">
        <v>0</v>
      </c>
      <c r="B1" s="23"/>
      <c r="C1" s="24"/>
      <c r="D1" s="23"/>
      <c r="E1" s="23"/>
      <c r="F1" s="23"/>
    </row>
    <row r="2" ht="21.95" customHeight="1" spans="1:10">
      <c r="A2" s="25" t="s">
        <v>208</v>
      </c>
      <c r="B2" s="25"/>
      <c r="C2" s="25"/>
      <c r="D2" s="25"/>
      <c r="E2" s="25"/>
      <c r="F2" s="25"/>
      <c r="G2" s="25"/>
      <c r="H2" s="25"/>
      <c r="I2" s="25"/>
      <c r="J2" s="25"/>
    </row>
    <row r="3" ht="18.5" spans="1:6">
      <c r="A3" s="26"/>
      <c r="B3" s="26"/>
      <c r="C3" s="26"/>
      <c r="D3" s="26"/>
      <c r="E3" s="26"/>
      <c r="F3" s="26"/>
    </row>
    <row r="4" ht="21.95" customHeight="1" spans="1:10">
      <c r="A4" s="27" t="s">
        <v>2</v>
      </c>
      <c r="B4" s="27" t="s">
        <v>3</v>
      </c>
      <c r="C4" s="27" t="s">
        <v>4</v>
      </c>
      <c r="D4" s="27" t="s">
        <v>5</v>
      </c>
      <c r="E4" s="27" t="s">
        <v>6</v>
      </c>
      <c r="F4" s="27" t="s">
        <v>7</v>
      </c>
      <c r="G4" s="27" t="s">
        <v>209</v>
      </c>
      <c r="H4" s="27" t="s">
        <v>8</v>
      </c>
      <c r="I4" s="27" t="s">
        <v>210</v>
      </c>
      <c r="J4" s="27" t="s">
        <v>211</v>
      </c>
    </row>
    <row r="5" ht="129" customHeight="1" spans="1:10">
      <c r="A5" s="28" t="s">
        <v>10</v>
      </c>
      <c r="B5" s="28" t="s">
        <v>133</v>
      </c>
      <c r="C5" s="28" t="s">
        <v>16</v>
      </c>
      <c r="D5" s="29">
        <v>5</v>
      </c>
      <c r="E5" s="30" t="s">
        <v>17</v>
      </c>
      <c r="F5" s="31" t="s">
        <v>190</v>
      </c>
      <c r="G5" s="32" t="s">
        <v>212</v>
      </c>
      <c r="H5" s="33">
        <v>5</v>
      </c>
      <c r="I5" s="40">
        <f>H5/D5</f>
        <v>1</v>
      </c>
      <c r="J5" s="32" t="s">
        <v>213</v>
      </c>
    </row>
    <row r="6" ht="201" customHeight="1" spans="1:10">
      <c r="A6" s="28"/>
      <c r="B6" s="28"/>
      <c r="C6" s="28" t="s">
        <v>20</v>
      </c>
      <c r="D6" s="29">
        <v>3</v>
      </c>
      <c r="E6" s="30" t="s">
        <v>21</v>
      </c>
      <c r="F6" s="31" t="s">
        <v>214</v>
      </c>
      <c r="G6" s="32" t="s">
        <v>215</v>
      </c>
      <c r="H6" s="33">
        <v>3</v>
      </c>
      <c r="I6" s="40">
        <f>H6/D6</f>
        <v>1</v>
      </c>
      <c r="J6" s="32" t="s">
        <v>216</v>
      </c>
    </row>
    <row r="7" ht="117.95" customHeight="1" spans="1:10">
      <c r="A7" s="28"/>
      <c r="B7" s="28"/>
      <c r="C7" s="28" t="s">
        <v>23</v>
      </c>
      <c r="D7" s="29">
        <v>4</v>
      </c>
      <c r="E7" s="30" t="s">
        <v>24</v>
      </c>
      <c r="F7" s="31" t="s">
        <v>136</v>
      </c>
      <c r="G7" s="32" t="s">
        <v>217</v>
      </c>
      <c r="H7" s="33">
        <v>4</v>
      </c>
      <c r="I7" s="40">
        <f>H7/D7</f>
        <v>1</v>
      </c>
      <c r="J7" s="32" t="s">
        <v>218</v>
      </c>
    </row>
    <row r="8" ht="108" customHeight="1" spans="1:10">
      <c r="A8" s="28"/>
      <c r="B8" s="28" t="s">
        <v>137</v>
      </c>
      <c r="C8" s="28" t="s">
        <v>27</v>
      </c>
      <c r="D8" s="29">
        <v>4</v>
      </c>
      <c r="E8" s="30" t="s">
        <v>219</v>
      </c>
      <c r="F8" s="31" t="s">
        <v>220</v>
      </c>
      <c r="G8" s="32" t="s">
        <v>221</v>
      </c>
      <c r="H8" s="33">
        <v>4</v>
      </c>
      <c r="I8" s="41">
        <f>H8/D7</f>
        <v>1</v>
      </c>
      <c r="J8" s="39" t="s">
        <v>222</v>
      </c>
    </row>
    <row r="9" ht="90.95" customHeight="1" spans="1:10">
      <c r="A9" s="28"/>
      <c r="B9" s="28"/>
      <c r="C9" s="28" t="s">
        <v>30</v>
      </c>
      <c r="D9" s="29">
        <v>4</v>
      </c>
      <c r="E9" s="30" t="s">
        <v>139</v>
      </c>
      <c r="F9" s="30" t="s">
        <v>223</v>
      </c>
      <c r="G9" s="32" t="s">
        <v>224</v>
      </c>
      <c r="H9" s="33">
        <v>4</v>
      </c>
      <c r="I9" s="41">
        <f t="shared" ref="I9:I16" si="0">H9/D9</f>
        <v>1</v>
      </c>
      <c r="J9" s="39" t="s">
        <v>222</v>
      </c>
    </row>
    <row r="10" ht="69" customHeight="1" spans="1:10">
      <c r="A10" s="34" t="s">
        <v>225</v>
      </c>
      <c r="B10" s="34" t="s">
        <v>226</v>
      </c>
      <c r="C10" s="28" t="s">
        <v>141</v>
      </c>
      <c r="D10" s="29">
        <v>2</v>
      </c>
      <c r="E10" s="30" t="s">
        <v>142</v>
      </c>
      <c r="F10" s="31" t="s">
        <v>192</v>
      </c>
      <c r="G10" s="32" t="s">
        <v>227</v>
      </c>
      <c r="H10" s="33">
        <v>2</v>
      </c>
      <c r="I10" s="41">
        <f t="shared" si="0"/>
        <v>1</v>
      </c>
      <c r="J10" s="32" t="s">
        <v>228</v>
      </c>
    </row>
    <row r="11" ht="159" customHeight="1" spans="1:11">
      <c r="A11" s="35"/>
      <c r="B11" s="35"/>
      <c r="C11" s="28" t="s">
        <v>193</v>
      </c>
      <c r="D11" s="29">
        <v>8</v>
      </c>
      <c r="E11" s="30" t="s">
        <v>194</v>
      </c>
      <c r="F11" s="31" t="s">
        <v>229</v>
      </c>
      <c r="G11" s="32" t="s">
        <v>230</v>
      </c>
      <c r="H11" s="33">
        <v>7</v>
      </c>
      <c r="I11" s="41">
        <f t="shared" si="0"/>
        <v>0.875</v>
      </c>
      <c r="J11" s="39" t="s">
        <v>231</v>
      </c>
      <c r="K11" s="42"/>
    </row>
    <row r="12" ht="84.95" customHeight="1" spans="1:10">
      <c r="A12" s="35"/>
      <c r="B12" s="35"/>
      <c r="C12" s="28" t="s">
        <v>152</v>
      </c>
      <c r="D12" s="29">
        <v>2</v>
      </c>
      <c r="E12" s="30" t="s">
        <v>153</v>
      </c>
      <c r="F12" s="31" t="s">
        <v>196</v>
      </c>
      <c r="G12" s="32" t="s">
        <v>232</v>
      </c>
      <c r="H12" s="33">
        <v>1</v>
      </c>
      <c r="I12" s="41">
        <f t="shared" si="0"/>
        <v>0.5</v>
      </c>
      <c r="J12" s="39" t="s">
        <v>228</v>
      </c>
    </row>
    <row r="13" ht="63.95" customHeight="1" spans="1:10">
      <c r="A13" s="35"/>
      <c r="B13" s="34" t="s">
        <v>233</v>
      </c>
      <c r="C13" s="28" t="s">
        <v>156</v>
      </c>
      <c r="D13" s="29">
        <v>2</v>
      </c>
      <c r="E13" s="30" t="s">
        <v>234</v>
      </c>
      <c r="F13" s="31" t="s">
        <v>235</v>
      </c>
      <c r="G13" s="32" t="s">
        <v>236</v>
      </c>
      <c r="H13" s="33">
        <v>2</v>
      </c>
      <c r="I13" s="41">
        <f t="shared" si="0"/>
        <v>1</v>
      </c>
      <c r="J13" s="32" t="s">
        <v>237</v>
      </c>
    </row>
    <row r="14" ht="126" customHeight="1" spans="1:10">
      <c r="A14" s="35"/>
      <c r="B14" s="35"/>
      <c r="C14" s="28" t="s">
        <v>70</v>
      </c>
      <c r="D14" s="29">
        <v>2</v>
      </c>
      <c r="E14" s="30" t="s">
        <v>159</v>
      </c>
      <c r="F14" s="31" t="s">
        <v>238</v>
      </c>
      <c r="G14" s="32" t="s">
        <v>239</v>
      </c>
      <c r="H14" s="33">
        <v>2</v>
      </c>
      <c r="I14" s="41">
        <f t="shared" si="0"/>
        <v>1</v>
      </c>
      <c r="J14" s="39" t="s">
        <v>222</v>
      </c>
    </row>
    <row r="15" ht="63" customHeight="1" spans="1:10">
      <c r="A15" s="35"/>
      <c r="B15" s="35"/>
      <c r="C15" s="28" t="s">
        <v>161</v>
      </c>
      <c r="D15" s="29">
        <v>2</v>
      </c>
      <c r="E15" s="30" t="s">
        <v>162</v>
      </c>
      <c r="F15" s="31" t="s">
        <v>163</v>
      </c>
      <c r="G15" s="32" t="s">
        <v>240</v>
      </c>
      <c r="H15" s="33">
        <v>2</v>
      </c>
      <c r="I15" s="41">
        <f t="shared" si="0"/>
        <v>1</v>
      </c>
      <c r="J15" s="32" t="s">
        <v>241</v>
      </c>
    </row>
    <row r="16" ht="75" customHeight="1" spans="1:10">
      <c r="A16" s="36"/>
      <c r="B16" s="36"/>
      <c r="C16" s="28" t="s">
        <v>66</v>
      </c>
      <c r="D16" s="29">
        <v>2</v>
      </c>
      <c r="E16" s="30" t="s">
        <v>197</v>
      </c>
      <c r="F16" s="30" t="s">
        <v>164</v>
      </c>
      <c r="G16" s="32" t="s">
        <v>242</v>
      </c>
      <c r="H16" s="33">
        <v>1.86</v>
      </c>
      <c r="I16" s="41">
        <f t="shared" si="0"/>
        <v>0.93</v>
      </c>
      <c r="J16" s="39" t="s">
        <v>222</v>
      </c>
    </row>
    <row r="17" ht="65" customHeight="1" spans="1:10">
      <c r="A17" s="34" t="s">
        <v>243</v>
      </c>
      <c r="B17" s="28" t="s">
        <v>74</v>
      </c>
      <c r="C17" s="28" t="s">
        <v>166</v>
      </c>
      <c r="D17" s="29">
        <v>10</v>
      </c>
      <c r="E17" s="30" t="s">
        <v>244</v>
      </c>
      <c r="F17" s="31" t="s">
        <v>168</v>
      </c>
      <c r="G17" s="32" t="s">
        <v>245</v>
      </c>
      <c r="H17" s="33">
        <v>10</v>
      </c>
      <c r="I17" s="41">
        <f t="shared" ref="I17:I25" si="1">H17/D17</f>
        <v>1</v>
      </c>
      <c r="J17" s="39" t="s">
        <v>246</v>
      </c>
    </row>
    <row r="18" ht="65" customHeight="1" spans="1:10">
      <c r="A18" s="35"/>
      <c r="B18" s="28" t="s">
        <v>198</v>
      </c>
      <c r="C18" s="28" t="s">
        <v>247</v>
      </c>
      <c r="D18" s="29">
        <v>10</v>
      </c>
      <c r="E18" s="30" t="s">
        <v>248</v>
      </c>
      <c r="F18" s="30" t="s">
        <v>249</v>
      </c>
      <c r="G18" s="32" t="s">
        <v>250</v>
      </c>
      <c r="H18" s="33">
        <v>10</v>
      </c>
      <c r="I18" s="41">
        <f t="shared" si="1"/>
        <v>1</v>
      </c>
      <c r="J18" s="39" t="s">
        <v>246</v>
      </c>
    </row>
    <row r="19" ht="72" customHeight="1" spans="1:15">
      <c r="A19" s="35"/>
      <c r="B19" s="28" t="s">
        <v>90</v>
      </c>
      <c r="C19" s="28" t="s">
        <v>172</v>
      </c>
      <c r="D19" s="29">
        <v>5</v>
      </c>
      <c r="E19" s="30" t="s">
        <v>251</v>
      </c>
      <c r="F19" s="31" t="s">
        <v>252</v>
      </c>
      <c r="G19" s="32" t="s">
        <v>253</v>
      </c>
      <c r="H19" s="33">
        <v>0</v>
      </c>
      <c r="I19" s="41">
        <f t="shared" si="1"/>
        <v>0</v>
      </c>
      <c r="J19" s="32" t="s">
        <v>254</v>
      </c>
      <c r="N19" s="43"/>
      <c r="O19" s="44"/>
    </row>
    <row r="20" ht="84" customHeight="1" spans="1:14">
      <c r="A20" s="36"/>
      <c r="B20" s="28" t="s">
        <v>201</v>
      </c>
      <c r="C20" s="28" t="s">
        <v>175</v>
      </c>
      <c r="D20" s="29">
        <v>5</v>
      </c>
      <c r="E20" s="30" t="s">
        <v>176</v>
      </c>
      <c r="F20" s="30" t="s">
        <v>255</v>
      </c>
      <c r="G20" s="32" t="s">
        <v>256</v>
      </c>
      <c r="H20" s="33">
        <v>5</v>
      </c>
      <c r="I20" s="41">
        <f t="shared" si="1"/>
        <v>1</v>
      </c>
      <c r="J20" s="32" t="s">
        <v>257</v>
      </c>
      <c r="N20" s="43"/>
    </row>
    <row r="21" ht="132" customHeight="1" spans="1:10">
      <c r="A21" s="34" t="s">
        <v>258</v>
      </c>
      <c r="B21" s="28" t="s">
        <v>259</v>
      </c>
      <c r="C21" s="28" t="s">
        <v>179</v>
      </c>
      <c r="D21" s="29">
        <v>12</v>
      </c>
      <c r="E21" s="31" t="s">
        <v>260</v>
      </c>
      <c r="F21" s="31" t="s">
        <v>261</v>
      </c>
      <c r="G21" s="32" t="s">
        <v>262</v>
      </c>
      <c r="H21" s="33">
        <v>5.6</v>
      </c>
      <c r="I21" s="41">
        <f t="shared" si="1"/>
        <v>0.466666666666667</v>
      </c>
      <c r="J21" s="39" t="s">
        <v>263</v>
      </c>
    </row>
    <row r="22" ht="99" customHeight="1" spans="1:10">
      <c r="A22" s="35"/>
      <c r="B22" s="28"/>
      <c r="C22" s="28" t="s">
        <v>182</v>
      </c>
      <c r="D22" s="29">
        <v>4</v>
      </c>
      <c r="E22" s="30" t="s">
        <v>264</v>
      </c>
      <c r="F22" s="31" t="s">
        <v>265</v>
      </c>
      <c r="G22" s="32" t="s">
        <v>266</v>
      </c>
      <c r="H22" s="33">
        <v>4</v>
      </c>
      <c r="I22" s="41">
        <f t="shared" si="1"/>
        <v>1</v>
      </c>
      <c r="J22" s="39" t="s">
        <v>263</v>
      </c>
    </row>
    <row r="23" ht="64" customHeight="1" spans="1:10">
      <c r="A23" s="35"/>
      <c r="B23" s="28"/>
      <c r="C23" s="28" t="s">
        <v>185</v>
      </c>
      <c r="D23" s="29">
        <v>4</v>
      </c>
      <c r="E23" s="30" t="s">
        <v>206</v>
      </c>
      <c r="F23" s="31" t="s">
        <v>267</v>
      </c>
      <c r="G23" s="32" t="s">
        <v>268</v>
      </c>
      <c r="H23" s="33">
        <v>4</v>
      </c>
      <c r="I23" s="41">
        <f t="shared" si="1"/>
        <v>1</v>
      </c>
      <c r="J23" s="39" t="s">
        <v>263</v>
      </c>
    </row>
    <row r="24" ht="62" customHeight="1" spans="1:10">
      <c r="A24" s="35"/>
      <c r="B24" s="28"/>
      <c r="C24" s="28" t="s">
        <v>188</v>
      </c>
      <c r="D24" s="29">
        <v>10</v>
      </c>
      <c r="E24" s="30" t="s">
        <v>269</v>
      </c>
      <c r="F24" s="31" t="s">
        <v>127</v>
      </c>
      <c r="G24" s="32" t="s">
        <v>270</v>
      </c>
      <c r="H24" s="33">
        <v>10</v>
      </c>
      <c r="I24" s="41">
        <f t="shared" si="1"/>
        <v>1</v>
      </c>
      <c r="J24" s="39" t="s">
        <v>263</v>
      </c>
    </row>
    <row r="25" ht="27" customHeight="1" spans="1:10">
      <c r="A25" s="29" t="s">
        <v>129</v>
      </c>
      <c r="B25" s="29"/>
      <c r="C25" s="29"/>
      <c r="D25" s="29">
        <v>100</v>
      </c>
      <c r="E25" s="37"/>
      <c r="F25" s="38"/>
      <c r="G25" s="39"/>
      <c r="H25" s="33">
        <f>SUM(H5:H24)</f>
        <v>86.46</v>
      </c>
      <c r="I25" s="41">
        <f t="shared" si="1"/>
        <v>0.8646</v>
      </c>
      <c r="J25" s="39"/>
    </row>
  </sheetData>
  <mergeCells count="11">
    <mergeCell ref="A2:J2"/>
    <mergeCell ref="A25:C25"/>
    <mergeCell ref="A5:A9"/>
    <mergeCell ref="A10:A16"/>
    <mergeCell ref="A17:A20"/>
    <mergeCell ref="A21:A24"/>
    <mergeCell ref="B5:B7"/>
    <mergeCell ref="B8:B9"/>
    <mergeCell ref="B10:B12"/>
    <mergeCell ref="B13:B16"/>
    <mergeCell ref="B21:B24"/>
  </mergeCells>
  <printOptions horizontalCentered="1"/>
  <pageMargins left="0.551181102362205" right="0.551181102362205" top="0.78740157480315" bottom="0.78740157480315" header="0.511811023622047" footer="0.511811023622047"/>
  <pageSetup paperSize="9" scale="65" fitToHeight="0" orientation="landscape"/>
  <headerFooter>
    <oddFooter>&amp;C第 &amp;P+24页，共 &amp;N+24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5:H9"/>
  <sheetViews>
    <sheetView workbookViewId="0">
      <selection activeCell="H15" sqref="H15"/>
    </sheetView>
  </sheetViews>
  <sheetFormatPr defaultColWidth="8.75454545454545" defaultRowHeight="14" outlineLevelCol="7"/>
  <cols>
    <col min="4" max="4" width="9.37272727272727"/>
  </cols>
  <sheetData>
    <row r="5" ht="14.75"/>
    <row r="6" ht="16.25" spans="3:8">
      <c r="C6" s="19" t="s">
        <v>271</v>
      </c>
      <c r="D6" s="19" t="s">
        <v>272</v>
      </c>
      <c r="E6" s="19" t="s">
        <v>273</v>
      </c>
      <c r="F6" s="19" t="s">
        <v>274</v>
      </c>
      <c r="G6" s="19" t="s">
        <v>275</v>
      </c>
      <c r="H6" s="19" t="s">
        <v>276</v>
      </c>
    </row>
    <row r="7" ht="16.25" spans="3:8">
      <c r="C7" s="20" t="s">
        <v>277</v>
      </c>
      <c r="D7" s="21">
        <v>20</v>
      </c>
      <c r="E7" s="21">
        <v>20</v>
      </c>
      <c r="F7" s="21">
        <v>30</v>
      </c>
      <c r="G7" s="21">
        <v>30</v>
      </c>
      <c r="H7" s="21">
        <v>100</v>
      </c>
    </row>
    <row r="8" ht="31.75" spans="3:8">
      <c r="C8" s="20" t="s">
        <v>278</v>
      </c>
      <c r="D8" s="21">
        <v>20</v>
      </c>
      <c r="E8" s="21">
        <v>17.86</v>
      </c>
      <c r="F8" s="21">
        <v>25</v>
      </c>
      <c r="G8" s="21">
        <v>23.6</v>
      </c>
      <c r="H8" s="21">
        <f>SUM(D8:G8)</f>
        <v>86.46</v>
      </c>
    </row>
    <row r="9" ht="16.25" spans="3:8">
      <c r="C9" s="20" t="s">
        <v>279</v>
      </c>
      <c r="D9" s="22">
        <f>D8/D7</f>
        <v>1</v>
      </c>
      <c r="E9" s="22">
        <f>E8/E7</f>
        <v>0.893</v>
      </c>
      <c r="F9" s="22">
        <f>F8/F7</f>
        <v>0.833333333333333</v>
      </c>
      <c r="G9" s="22">
        <f>G8/G7</f>
        <v>0.786666666666667</v>
      </c>
      <c r="H9" s="22">
        <f>H8/H7</f>
        <v>0.8646</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23"/>
  <sheetViews>
    <sheetView topLeftCell="A7" workbookViewId="0">
      <selection activeCell="H23" sqref="H23"/>
    </sheetView>
  </sheetViews>
  <sheetFormatPr defaultColWidth="8.75454545454545" defaultRowHeight="14" outlineLevelCol="6"/>
  <cols>
    <col min="3" max="3" width="15.1272727272727"/>
    <col min="4" max="4" width="22.3727272727273" style="13" customWidth="1"/>
    <col min="5" max="5" width="17.6272727272727" customWidth="1"/>
    <col min="6" max="7" width="12.8727272727273"/>
  </cols>
  <sheetData>
    <row r="2" spans="3:5">
      <c r="C2" s="13">
        <v>1868169.29</v>
      </c>
      <c r="D2" s="13">
        <v>1888169.29</v>
      </c>
      <c r="E2">
        <f>C2-D2</f>
        <v>-20000</v>
      </c>
    </row>
    <row r="3" spans="4:4">
      <c r="D3" s="14">
        <f>C2/D2</f>
        <v>0.989407729430871</v>
      </c>
    </row>
    <row r="5" spans="3:4">
      <c r="C5" s="15">
        <v>186.82</v>
      </c>
      <c r="D5" s="15">
        <v>188.82</v>
      </c>
    </row>
    <row r="6" spans="4:4">
      <c r="D6" s="14">
        <f>C5/D5</f>
        <v>0.989407901705328</v>
      </c>
    </row>
    <row r="7" spans="5:5">
      <c r="E7" s="13">
        <f>(98.94%-85%)/(100%-85%)*2</f>
        <v>1.85866666666667</v>
      </c>
    </row>
    <row r="9" spans="5:5">
      <c r="E9" s="15">
        <f>(D6-85%)/(100%-85%)*2</f>
        <v>1.8587720227377</v>
      </c>
    </row>
    <row r="11" spans="3:5">
      <c r="C11" s="16">
        <v>44788</v>
      </c>
      <c r="D11" s="16">
        <v>44894</v>
      </c>
      <c r="E11">
        <f>D11-C11</f>
        <v>106</v>
      </c>
    </row>
    <row r="12" spans="5:5">
      <c r="E12">
        <v>60</v>
      </c>
    </row>
    <row r="13" spans="5:5">
      <c r="E13" s="14">
        <f>E11/E12</f>
        <v>1.76666666666667</v>
      </c>
    </row>
    <row r="16" spans="2:7">
      <c r="B16">
        <v>12</v>
      </c>
      <c r="C16" s="13">
        <v>18</v>
      </c>
      <c r="E16">
        <f>B16+18*0.8</f>
        <v>26.4</v>
      </c>
      <c r="F16" s="13">
        <f>E16/30</f>
        <v>0.88</v>
      </c>
      <c r="G16" s="14">
        <f>F16*50%</f>
        <v>0.44</v>
      </c>
    </row>
    <row r="17" spans="2:7">
      <c r="B17">
        <v>10</v>
      </c>
      <c r="C17" s="13">
        <v>12</v>
      </c>
      <c r="D17">
        <v>8</v>
      </c>
      <c r="E17">
        <f>B17+C17*0.8+D17*0.6</f>
        <v>24.4</v>
      </c>
      <c r="F17" s="13">
        <f>E17/30</f>
        <v>0.813333333333333</v>
      </c>
      <c r="G17" s="14">
        <f>F17*50%</f>
        <v>0.406666666666667</v>
      </c>
    </row>
    <row r="19" spans="6:6">
      <c r="F19" s="17">
        <v>0.8466</v>
      </c>
    </row>
    <row r="20" spans="6:6">
      <c r="F20">
        <f>(F19-80%)/10%*12</f>
        <v>5.592</v>
      </c>
    </row>
    <row r="23" ht="126" spans="4:4">
      <c r="D23" s="18" t="s">
        <v>280</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2"/>
  <sheetViews>
    <sheetView workbookViewId="0">
      <selection activeCell="H15" sqref="H15"/>
    </sheetView>
  </sheetViews>
  <sheetFormatPr defaultColWidth="8.75454545454545" defaultRowHeight="14"/>
  <cols>
    <col min="1" max="1" width="7.62727272727273" style="6" customWidth="1"/>
    <col min="2" max="2" width="15" customWidth="1"/>
    <col min="3" max="3" width="13" customWidth="1"/>
    <col min="4" max="4" width="17.8727272727273" customWidth="1"/>
    <col min="5" max="5" width="15.2545454545455" customWidth="1"/>
    <col min="6" max="6" width="14.8727272727273" customWidth="1"/>
    <col min="7" max="7" width="21.5" customWidth="1"/>
    <col min="8" max="8" width="19.1272727272727" customWidth="1"/>
    <col min="9" max="9" width="22.6272727272727" customWidth="1"/>
    <col min="10" max="10" width="18.1272727272727" customWidth="1"/>
    <col min="11" max="11" width="16.7545454545455" customWidth="1"/>
  </cols>
  <sheetData>
    <row r="1" ht="70" spans="1:10">
      <c r="A1" s="6" t="s">
        <v>281</v>
      </c>
      <c r="B1" t="s">
        <v>282</v>
      </c>
      <c r="C1" t="s">
        <v>283</v>
      </c>
      <c r="D1" s="7" t="s">
        <v>284</v>
      </c>
      <c r="E1" s="7" t="s">
        <v>285</v>
      </c>
      <c r="F1" s="7" t="s">
        <v>286</v>
      </c>
      <c r="G1" s="7" t="s">
        <v>287</v>
      </c>
      <c r="H1" s="7" t="s">
        <v>288</v>
      </c>
      <c r="I1" s="7" t="s">
        <v>289</v>
      </c>
      <c r="J1" s="7" t="s">
        <v>290</v>
      </c>
    </row>
    <row r="2" ht="78.95" customHeight="1" spans="1:10">
      <c r="A2" s="6" t="s">
        <v>291</v>
      </c>
      <c r="B2" s="7" t="s">
        <v>292</v>
      </c>
      <c r="C2" s="7" t="s">
        <v>293</v>
      </c>
      <c r="D2" s="7" t="s">
        <v>294</v>
      </c>
      <c r="E2" s="7" t="s">
        <v>295</v>
      </c>
      <c r="F2" s="7" t="s">
        <v>296</v>
      </c>
      <c r="G2" s="7" t="s">
        <v>297</v>
      </c>
      <c r="H2" s="7" t="s">
        <v>298</v>
      </c>
      <c r="I2" s="7" t="s">
        <v>299</v>
      </c>
      <c r="J2" s="7" t="s">
        <v>300</v>
      </c>
    </row>
    <row r="3" s="4" customFormat="1" spans="1:10">
      <c r="A3" s="8">
        <v>1</v>
      </c>
      <c r="B3" s="8" t="s">
        <v>301</v>
      </c>
      <c r="C3" s="8" t="s">
        <v>301</v>
      </c>
      <c r="D3" s="8" t="s">
        <v>302</v>
      </c>
      <c r="E3" s="8" t="s">
        <v>302</v>
      </c>
      <c r="F3" s="8" t="s">
        <v>302</v>
      </c>
      <c r="G3" s="8" t="s">
        <v>302</v>
      </c>
      <c r="H3" s="8" t="s">
        <v>302</v>
      </c>
      <c r="I3" s="8" t="s">
        <v>302</v>
      </c>
      <c r="J3" s="8" t="s">
        <v>302</v>
      </c>
    </row>
    <row r="4" s="4" customFormat="1" spans="1:10">
      <c r="A4" s="8">
        <v>2</v>
      </c>
      <c r="B4" s="8" t="s">
        <v>301</v>
      </c>
      <c r="C4" s="8" t="s">
        <v>301</v>
      </c>
      <c r="D4" s="8" t="s">
        <v>302</v>
      </c>
      <c r="E4" s="8" t="s">
        <v>301</v>
      </c>
      <c r="F4" s="8" t="s">
        <v>302</v>
      </c>
      <c r="G4" s="8" t="s">
        <v>302</v>
      </c>
      <c r="H4" s="8" t="s">
        <v>303</v>
      </c>
      <c r="I4" s="8" t="s">
        <v>302</v>
      </c>
      <c r="J4" s="11" t="s">
        <v>301</v>
      </c>
    </row>
    <row r="5" s="4" customFormat="1" spans="1:10">
      <c r="A5" s="8">
        <v>3</v>
      </c>
      <c r="B5" s="8" t="s">
        <v>301</v>
      </c>
      <c r="C5" s="8" t="s">
        <v>301</v>
      </c>
      <c r="D5" s="8" t="s">
        <v>302</v>
      </c>
      <c r="E5" s="8" t="s">
        <v>301</v>
      </c>
      <c r="F5" s="8" t="s">
        <v>301</v>
      </c>
      <c r="G5" s="8" t="s">
        <v>301</v>
      </c>
      <c r="H5" s="8" t="s">
        <v>301</v>
      </c>
      <c r="I5" s="8" t="s">
        <v>301</v>
      </c>
      <c r="J5" s="8" t="s">
        <v>301</v>
      </c>
    </row>
    <row r="6" s="4" customFormat="1" spans="1:10">
      <c r="A6" s="8">
        <v>4</v>
      </c>
      <c r="B6" s="8" t="s">
        <v>301</v>
      </c>
      <c r="C6" s="8" t="s">
        <v>301</v>
      </c>
      <c r="D6" s="8" t="s">
        <v>302</v>
      </c>
      <c r="E6" s="8" t="s">
        <v>302</v>
      </c>
      <c r="F6" s="8" t="s">
        <v>302</v>
      </c>
      <c r="G6" s="8" t="s">
        <v>302</v>
      </c>
      <c r="H6" s="8" t="s">
        <v>302</v>
      </c>
      <c r="I6" s="8" t="s">
        <v>302</v>
      </c>
      <c r="J6" s="8" t="s">
        <v>302</v>
      </c>
    </row>
    <row r="7" s="4" customFormat="1" spans="1:10">
      <c r="A7" s="8">
        <v>5</v>
      </c>
      <c r="B7" s="8" t="s">
        <v>303</v>
      </c>
      <c r="C7" s="8" t="s">
        <v>302</v>
      </c>
      <c r="D7" s="8" t="s">
        <v>301</v>
      </c>
      <c r="E7" s="8" t="s">
        <v>302</v>
      </c>
      <c r="F7" s="8" t="s">
        <v>302</v>
      </c>
      <c r="G7" s="8" t="s">
        <v>301</v>
      </c>
      <c r="H7" s="8" t="s">
        <v>301</v>
      </c>
      <c r="I7" s="8" t="s">
        <v>301</v>
      </c>
      <c r="J7" s="8" t="s">
        <v>301</v>
      </c>
    </row>
    <row r="8" s="4" customFormat="1" spans="1:10">
      <c r="A8" s="8">
        <v>6</v>
      </c>
      <c r="B8" s="8" t="s">
        <v>304</v>
      </c>
      <c r="C8" s="8" t="s">
        <v>302</v>
      </c>
      <c r="D8" s="8" t="s">
        <v>302</v>
      </c>
      <c r="E8" s="8" t="s">
        <v>302</v>
      </c>
      <c r="F8" s="8" t="s">
        <v>301</v>
      </c>
      <c r="G8" s="8" t="s">
        <v>302</v>
      </c>
      <c r="H8" s="8" t="s">
        <v>302</v>
      </c>
      <c r="I8" s="8" t="s">
        <v>301</v>
      </c>
      <c r="J8" s="8" t="s">
        <v>301</v>
      </c>
    </row>
    <row r="9" s="4" customFormat="1" spans="1:10">
      <c r="A9" s="8">
        <v>7</v>
      </c>
      <c r="B9" s="8" t="s">
        <v>302</v>
      </c>
      <c r="C9" s="8" t="s">
        <v>303</v>
      </c>
      <c r="D9" s="8" t="s">
        <v>302</v>
      </c>
      <c r="E9" s="8" t="s">
        <v>302</v>
      </c>
      <c r="F9" s="8" t="s">
        <v>302</v>
      </c>
      <c r="G9" s="8" t="s">
        <v>302</v>
      </c>
      <c r="H9" s="8" t="s">
        <v>302</v>
      </c>
      <c r="I9" s="8" t="s">
        <v>301</v>
      </c>
      <c r="J9" s="8" t="s">
        <v>302</v>
      </c>
    </row>
    <row r="10" s="4" customFormat="1" spans="1:10">
      <c r="A10" s="8">
        <v>8</v>
      </c>
      <c r="B10" s="8" t="s">
        <v>304</v>
      </c>
      <c r="C10" s="8" t="s">
        <v>303</v>
      </c>
      <c r="D10" s="8" t="s">
        <v>302</v>
      </c>
      <c r="E10" s="8" t="s">
        <v>301</v>
      </c>
      <c r="F10" s="8" t="s">
        <v>302</v>
      </c>
      <c r="G10" s="8" t="s">
        <v>301</v>
      </c>
      <c r="H10" s="8" t="s">
        <v>303</v>
      </c>
      <c r="I10" s="8" t="s">
        <v>301</v>
      </c>
      <c r="J10" s="8" t="s">
        <v>301</v>
      </c>
    </row>
    <row r="11" s="4" customFormat="1" spans="1:10">
      <c r="A11" s="8">
        <v>9</v>
      </c>
      <c r="B11" s="8" t="s">
        <v>303</v>
      </c>
      <c r="C11" s="8" t="s">
        <v>303</v>
      </c>
      <c r="D11" s="8" t="s">
        <v>302</v>
      </c>
      <c r="E11" s="8" t="s">
        <v>301</v>
      </c>
      <c r="F11" s="8" t="s">
        <v>301</v>
      </c>
      <c r="G11" s="8" t="s">
        <v>301</v>
      </c>
      <c r="H11" s="8" t="s">
        <v>301</v>
      </c>
      <c r="I11" s="8" t="s">
        <v>302</v>
      </c>
      <c r="J11" s="8" t="s">
        <v>302</v>
      </c>
    </row>
    <row r="12" s="4" customFormat="1" spans="1:10">
      <c r="A12" s="8">
        <v>10</v>
      </c>
      <c r="B12" s="8" t="s">
        <v>303</v>
      </c>
      <c r="C12" s="8" t="s">
        <v>303</v>
      </c>
      <c r="D12" s="8" t="s">
        <v>302</v>
      </c>
      <c r="E12" s="8" t="s">
        <v>302</v>
      </c>
      <c r="F12" s="8" t="s">
        <v>302</v>
      </c>
      <c r="G12" s="8" t="s">
        <v>302</v>
      </c>
      <c r="H12" s="8" t="s">
        <v>302</v>
      </c>
      <c r="I12" s="8" t="s">
        <v>302</v>
      </c>
      <c r="J12" s="8" t="s">
        <v>302</v>
      </c>
    </row>
    <row r="13" s="4" customFormat="1" spans="1:10">
      <c r="A13" s="8">
        <v>11</v>
      </c>
      <c r="B13" s="8" t="s">
        <v>303</v>
      </c>
      <c r="C13" s="8" t="s">
        <v>303</v>
      </c>
      <c r="D13" s="8" t="s">
        <v>302</v>
      </c>
      <c r="E13" s="8" t="s">
        <v>301</v>
      </c>
      <c r="F13" s="8" t="s">
        <v>302</v>
      </c>
      <c r="G13" s="8" t="s">
        <v>302</v>
      </c>
      <c r="H13" s="8" t="s">
        <v>303</v>
      </c>
      <c r="I13" s="8" t="s">
        <v>302</v>
      </c>
      <c r="J13" s="8" t="s">
        <v>302</v>
      </c>
    </row>
    <row r="14" s="4" customFormat="1" spans="1:10">
      <c r="A14" s="8">
        <v>12</v>
      </c>
      <c r="B14" s="8" t="s">
        <v>303</v>
      </c>
      <c r="C14" s="8" t="s">
        <v>303</v>
      </c>
      <c r="D14" s="8" t="s">
        <v>302</v>
      </c>
      <c r="E14" s="8" t="s">
        <v>301</v>
      </c>
      <c r="F14" s="8" t="s">
        <v>302</v>
      </c>
      <c r="G14" s="8" t="s">
        <v>302</v>
      </c>
      <c r="H14" s="8" t="s">
        <v>303</v>
      </c>
      <c r="I14" s="8" t="s">
        <v>302</v>
      </c>
      <c r="J14" s="8" t="s">
        <v>301</v>
      </c>
    </row>
    <row r="15" s="4" customFormat="1" spans="1:10">
      <c r="A15" s="8">
        <v>13</v>
      </c>
      <c r="B15" s="8" t="s">
        <v>304</v>
      </c>
      <c r="C15" s="8" t="s">
        <v>303</v>
      </c>
      <c r="D15" s="8" t="s">
        <v>302</v>
      </c>
      <c r="E15" s="8" t="s">
        <v>302</v>
      </c>
      <c r="F15" s="8" t="s">
        <v>302</v>
      </c>
      <c r="G15" s="8" t="s">
        <v>302</v>
      </c>
      <c r="H15" s="8" t="s">
        <v>302</v>
      </c>
      <c r="I15" s="8" t="s">
        <v>301</v>
      </c>
      <c r="J15" s="8" t="s">
        <v>301</v>
      </c>
    </row>
    <row r="16" s="4" customFormat="1" spans="1:10">
      <c r="A16" s="8">
        <v>14</v>
      </c>
      <c r="B16" s="8" t="s">
        <v>304</v>
      </c>
      <c r="C16" s="8" t="s">
        <v>303</v>
      </c>
      <c r="D16" s="8" t="s">
        <v>302</v>
      </c>
      <c r="E16" s="8" t="s">
        <v>301</v>
      </c>
      <c r="F16" s="8" t="s">
        <v>301</v>
      </c>
      <c r="G16" s="8" t="s">
        <v>301</v>
      </c>
      <c r="H16" s="8" t="s">
        <v>301</v>
      </c>
      <c r="I16" s="8" t="s">
        <v>301</v>
      </c>
      <c r="J16" s="8" t="s">
        <v>301</v>
      </c>
    </row>
    <row r="17" spans="1:10">
      <c r="A17" s="6">
        <v>15</v>
      </c>
      <c r="B17" s="6" t="s">
        <v>301</v>
      </c>
      <c r="C17" s="6" t="s">
        <v>301</v>
      </c>
      <c r="D17" s="6" t="s">
        <v>302</v>
      </c>
      <c r="E17" s="6" t="s">
        <v>302</v>
      </c>
      <c r="F17" s="6" t="s">
        <v>302</v>
      </c>
      <c r="G17" s="6" t="s">
        <v>302</v>
      </c>
      <c r="H17" s="6" t="s">
        <v>302</v>
      </c>
      <c r="I17" s="6" t="s">
        <v>302</v>
      </c>
      <c r="J17" s="6" t="s">
        <v>302</v>
      </c>
    </row>
    <row r="18" spans="1:10">
      <c r="A18" s="6">
        <v>16</v>
      </c>
      <c r="B18" s="6" t="s">
        <v>301</v>
      </c>
      <c r="C18" s="6" t="s">
        <v>301</v>
      </c>
      <c r="D18" s="6" t="s">
        <v>302</v>
      </c>
      <c r="E18" s="6" t="s">
        <v>301</v>
      </c>
      <c r="F18" s="6" t="s">
        <v>302</v>
      </c>
      <c r="G18" s="6" t="s">
        <v>302</v>
      </c>
      <c r="H18" s="6" t="s">
        <v>303</v>
      </c>
      <c r="I18" s="6" t="s">
        <v>302</v>
      </c>
      <c r="J18" s="12" t="s">
        <v>301</v>
      </c>
    </row>
    <row r="19" spans="1:10">
      <c r="A19" s="6">
        <v>17</v>
      </c>
      <c r="B19" s="6" t="s">
        <v>301</v>
      </c>
      <c r="C19" s="6" t="s">
        <v>301</v>
      </c>
      <c r="D19" s="6" t="s">
        <v>302</v>
      </c>
      <c r="E19" s="6" t="s">
        <v>301</v>
      </c>
      <c r="F19" s="6" t="s">
        <v>301</v>
      </c>
      <c r="G19" s="6" t="s">
        <v>301</v>
      </c>
      <c r="H19" s="6" t="s">
        <v>301</v>
      </c>
      <c r="I19" s="6" t="s">
        <v>301</v>
      </c>
      <c r="J19" s="6" t="s">
        <v>301</v>
      </c>
    </row>
    <row r="20" spans="1:10">
      <c r="A20" s="6">
        <v>18</v>
      </c>
      <c r="B20" s="6" t="s">
        <v>301</v>
      </c>
      <c r="C20" s="6" t="s">
        <v>301</v>
      </c>
      <c r="D20" s="6" t="s">
        <v>302</v>
      </c>
      <c r="E20" s="6" t="s">
        <v>302</v>
      </c>
      <c r="F20" s="6" t="s">
        <v>302</v>
      </c>
      <c r="G20" s="6" t="s">
        <v>302</v>
      </c>
      <c r="H20" s="6" t="s">
        <v>302</v>
      </c>
      <c r="I20" s="6" t="s">
        <v>302</v>
      </c>
      <c r="J20" s="6" t="s">
        <v>302</v>
      </c>
    </row>
    <row r="21" spans="1:10">
      <c r="A21" s="6">
        <v>19</v>
      </c>
      <c r="B21" s="6" t="s">
        <v>303</v>
      </c>
      <c r="C21" s="6" t="s">
        <v>302</v>
      </c>
      <c r="D21" s="6" t="s">
        <v>301</v>
      </c>
      <c r="E21" s="6" t="s">
        <v>302</v>
      </c>
      <c r="F21" s="6" t="s">
        <v>302</v>
      </c>
      <c r="G21" s="6" t="s">
        <v>301</v>
      </c>
      <c r="H21" s="6" t="s">
        <v>301</v>
      </c>
      <c r="I21" s="6" t="s">
        <v>301</v>
      </c>
      <c r="J21" s="6" t="s">
        <v>301</v>
      </c>
    </row>
    <row r="22" spans="1:10">
      <c r="A22" s="6">
        <v>20</v>
      </c>
      <c r="B22" s="6" t="s">
        <v>304</v>
      </c>
      <c r="C22" s="6" t="s">
        <v>302</v>
      </c>
      <c r="D22" s="6" t="s">
        <v>302</v>
      </c>
      <c r="E22" s="6" t="s">
        <v>302</v>
      </c>
      <c r="F22" s="6" t="s">
        <v>301</v>
      </c>
      <c r="G22" s="6" t="s">
        <v>302</v>
      </c>
      <c r="H22" s="6" t="s">
        <v>302</v>
      </c>
      <c r="I22" s="6" t="s">
        <v>301</v>
      </c>
      <c r="J22" s="6" t="s">
        <v>301</v>
      </c>
    </row>
    <row r="23" spans="1:10">
      <c r="A23" s="6">
        <v>21</v>
      </c>
      <c r="B23" s="6" t="s">
        <v>302</v>
      </c>
      <c r="C23" s="6" t="s">
        <v>303</v>
      </c>
      <c r="D23" s="6" t="s">
        <v>302</v>
      </c>
      <c r="E23" s="6" t="s">
        <v>302</v>
      </c>
      <c r="F23" s="6" t="s">
        <v>302</v>
      </c>
      <c r="G23" s="6" t="s">
        <v>302</v>
      </c>
      <c r="H23" s="6" t="s">
        <v>302</v>
      </c>
      <c r="I23" s="6" t="s">
        <v>301</v>
      </c>
      <c r="J23" s="6" t="s">
        <v>302</v>
      </c>
    </row>
    <row r="24" spans="1:10">
      <c r="A24" s="6">
        <v>22</v>
      </c>
      <c r="B24" s="6" t="s">
        <v>304</v>
      </c>
      <c r="C24" s="6" t="s">
        <v>303</v>
      </c>
      <c r="D24" s="6" t="s">
        <v>302</v>
      </c>
      <c r="E24" s="6" t="s">
        <v>301</v>
      </c>
      <c r="F24" s="6" t="s">
        <v>302</v>
      </c>
      <c r="G24" s="6" t="s">
        <v>301</v>
      </c>
      <c r="H24" s="6" t="s">
        <v>303</v>
      </c>
      <c r="I24" s="6" t="s">
        <v>301</v>
      </c>
      <c r="J24" s="6" t="s">
        <v>301</v>
      </c>
    </row>
    <row r="25" spans="1:10">
      <c r="A25" s="6">
        <v>23</v>
      </c>
      <c r="B25" s="6" t="s">
        <v>303</v>
      </c>
      <c r="C25" s="6" t="s">
        <v>303</v>
      </c>
      <c r="D25" s="6" t="s">
        <v>302</v>
      </c>
      <c r="E25" s="6" t="s">
        <v>301</v>
      </c>
      <c r="F25" s="6" t="s">
        <v>301</v>
      </c>
      <c r="G25" s="6" t="s">
        <v>301</v>
      </c>
      <c r="H25" s="6" t="s">
        <v>301</v>
      </c>
      <c r="I25" s="6" t="s">
        <v>302</v>
      </c>
      <c r="J25" s="6" t="s">
        <v>302</v>
      </c>
    </row>
    <row r="26" spans="1:10">
      <c r="A26" s="6">
        <v>24</v>
      </c>
      <c r="B26" s="6" t="s">
        <v>303</v>
      </c>
      <c r="C26" s="6" t="s">
        <v>303</v>
      </c>
      <c r="D26" s="6" t="s">
        <v>302</v>
      </c>
      <c r="E26" s="6" t="s">
        <v>302</v>
      </c>
      <c r="F26" s="6" t="s">
        <v>302</v>
      </c>
      <c r="G26" s="6" t="s">
        <v>302</v>
      </c>
      <c r="H26" s="6" t="s">
        <v>302</v>
      </c>
      <c r="I26" s="6" t="s">
        <v>302</v>
      </c>
      <c r="J26" s="6" t="s">
        <v>302</v>
      </c>
    </row>
    <row r="27" spans="1:10">
      <c r="A27" s="6">
        <v>25</v>
      </c>
      <c r="B27" s="6" t="s">
        <v>303</v>
      </c>
      <c r="C27" s="6" t="s">
        <v>303</v>
      </c>
      <c r="D27" s="6" t="s">
        <v>302</v>
      </c>
      <c r="E27" s="6" t="s">
        <v>301</v>
      </c>
      <c r="F27" s="6" t="s">
        <v>302</v>
      </c>
      <c r="G27" s="6" t="s">
        <v>302</v>
      </c>
      <c r="H27" s="6" t="s">
        <v>303</v>
      </c>
      <c r="I27" s="6" t="s">
        <v>302</v>
      </c>
      <c r="J27" s="6" t="s">
        <v>302</v>
      </c>
    </row>
    <row r="28" spans="1:10">
      <c r="A28" s="6">
        <v>26</v>
      </c>
      <c r="B28" s="6" t="s">
        <v>303</v>
      </c>
      <c r="C28" s="6" t="s">
        <v>303</v>
      </c>
      <c r="D28" s="6" t="s">
        <v>302</v>
      </c>
      <c r="E28" s="6" t="s">
        <v>301</v>
      </c>
      <c r="F28" s="6" t="s">
        <v>302</v>
      </c>
      <c r="G28" s="6" t="s">
        <v>302</v>
      </c>
      <c r="H28" s="6" t="s">
        <v>303</v>
      </c>
      <c r="I28" s="6" t="s">
        <v>302</v>
      </c>
      <c r="J28" s="6" t="s">
        <v>301</v>
      </c>
    </row>
    <row r="29" spans="1:10">
      <c r="A29" s="6">
        <v>27</v>
      </c>
      <c r="B29" s="9" t="s">
        <v>302</v>
      </c>
      <c r="C29" s="6" t="s">
        <v>303</v>
      </c>
      <c r="D29" s="6" t="s">
        <v>302</v>
      </c>
      <c r="E29" s="6" t="s">
        <v>302</v>
      </c>
      <c r="F29" s="6" t="s">
        <v>302</v>
      </c>
      <c r="G29" s="6" t="s">
        <v>302</v>
      </c>
      <c r="H29" s="6" t="s">
        <v>302</v>
      </c>
      <c r="I29" s="6" t="s">
        <v>301</v>
      </c>
      <c r="J29" s="6" t="s">
        <v>301</v>
      </c>
    </row>
    <row r="30" spans="1:10">
      <c r="A30" s="6">
        <v>28</v>
      </c>
      <c r="B30" s="6" t="s">
        <v>304</v>
      </c>
      <c r="C30" s="6" t="s">
        <v>303</v>
      </c>
      <c r="D30" s="6" t="s">
        <v>302</v>
      </c>
      <c r="E30" s="6" t="s">
        <v>301</v>
      </c>
      <c r="F30" s="6" t="s">
        <v>301</v>
      </c>
      <c r="G30" s="6" t="s">
        <v>301</v>
      </c>
      <c r="H30" s="6" t="s">
        <v>301</v>
      </c>
      <c r="I30" s="6" t="s">
        <v>301</v>
      </c>
      <c r="J30" s="6" t="s">
        <v>301</v>
      </c>
    </row>
    <row r="31" s="5" customFormat="1" spans="1:10">
      <c r="A31" s="10">
        <v>29</v>
      </c>
      <c r="B31" s="10" t="s">
        <v>302</v>
      </c>
      <c r="C31" s="10" t="s">
        <v>303</v>
      </c>
      <c r="D31" s="10" t="s">
        <v>302</v>
      </c>
      <c r="E31" s="10" t="s">
        <v>301</v>
      </c>
      <c r="F31" s="10" t="s">
        <v>301</v>
      </c>
      <c r="G31" s="10" t="s">
        <v>301</v>
      </c>
      <c r="H31" s="10" t="s">
        <v>301</v>
      </c>
      <c r="I31" s="10" t="s">
        <v>302</v>
      </c>
      <c r="J31" s="10" t="s">
        <v>301</v>
      </c>
    </row>
    <row r="32" s="5" customFormat="1" spans="1:10">
      <c r="A32" s="10">
        <v>30</v>
      </c>
      <c r="B32" s="10" t="s">
        <v>302</v>
      </c>
      <c r="C32" s="10" t="s">
        <v>303</v>
      </c>
      <c r="D32" s="10" t="s">
        <v>302</v>
      </c>
      <c r="E32" s="10" t="s">
        <v>301</v>
      </c>
      <c r="F32" s="10" t="s">
        <v>301</v>
      </c>
      <c r="G32" s="10" t="s">
        <v>301</v>
      </c>
      <c r="H32" s="10" t="s">
        <v>301</v>
      </c>
      <c r="I32" s="10" t="s">
        <v>302</v>
      </c>
      <c r="J32" s="10" t="s">
        <v>301</v>
      </c>
    </row>
  </sheetData>
  <autoFilter ref="A1:J32">
    <extLst/>
  </autoFilter>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2"/>
  <sheetViews>
    <sheetView workbookViewId="0">
      <selection activeCell="C13" sqref="C13"/>
    </sheetView>
  </sheetViews>
  <sheetFormatPr defaultColWidth="8.75454545454545" defaultRowHeight="14" outlineLevelRow="1" outlineLevelCol="3"/>
  <cols>
    <col min="1" max="1" width="9.75454545454545" customWidth="1"/>
    <col min="2" max="2" width="6.87272727272727" customWidth="1"/>
    <col min="3" max="3" width="48.5" customWidth="1"/>
    <col min="4" max="4" width="54.5" customWidth="1"/>
  </cols>
  <sheetData>
    <row r="2" ht="39" spans="1:4">
      <c r="A2" s="1" t="s">
        <v>193</v>
      </c>
      <c r="B2" s="1"/>
      <c r="C2" s="2" t="s">
        <v>305</v>
      </c>
      <c r="D2" s="3" t="s">
        <v>306</v>
      </c>
    </row>
  </sheetData>
  <pageMargins left="0.75" right="0.75" top="1" bottom="1" header="0.5" footer="0.5"/>
  <pageSetup paperSize="9"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评价指标 </vt:lpstr>
      <vt:lpstr>评价指标 (2)</vt:lpstr>
      <vt:lpstr>评价指标 (改)</vt:lpstr>
      <vt:lpstr>评价指标</vt:lpstr>
      <vt:lpstr>Sheet2</vt:lpstr>
      <vt:lpstr>Sheet3</vt:lpstr>
      <vt:lpstr>Sheet4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HZ-CY</dc:creator>
  <cp:lastModifiedBy>栗米</cp:lastModifiedBy>
  <dcterms:created xsi:type="dcterms:W3CDTF">2023-07-10T05:26:00Z</dcterms:created>
  <cp:lastPrinted>2023-10-24T08:38:00Z</cp:lastPrinted>
  <dcterms:modified xsi:type="dcterms:W3CDTF">2023-12-28T08:15:31Z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E296F860952C49B7B36326747BBBD5E5_13</vt:lpwstr>
  </property>
  <property fmtid="{D5CDD505-2E9C-101B-9397-08002B2CF9AE}" pid="3" name="KSOProductBuildVer">
    <vt:lpwstr>2052-12.1.0.15946</vt:lpwstr>
  </property>
  <property fmtid="{D5CDD505-2E9C-101B-9397-08002B2CF9AE}" pid="4" name="KSOReadingLayout">
    <vt:bool>true</vt:bool>
  </property>
</Properties>
</file>