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 activeTab="2"/>
  </bookViews>
  <sheets>
    <sheet name="北部" sheetId="1" state="hidden" r:id="rId1"/>
    <sheet name="南部" sheetId="3" state="hidden" r:id="rId2"/>
    <sheet name="高标农田" sheetId="4" r:id="rId3"/>
  </sheets>
  <definedNames>
    <definedName name="_xlnm.Print_Area" localSheetId="2">高标农田!$A$1:$J$23</definedName>
  </definedNames>
  <calcPr calcId="144525"/>
</workbook>
</file>

<file path=xl/comments1.xml><?xml version="1.0" encoding="utf-8"?>
<comments xmlns="http://schemas.openxmlformats.org/spreadsheetml/2006/main">
  <authors>
    <author>10015</author>
  </authors>
  <commentList>
    <comment ref="E17" authorId="0">
      <text>
        <r>
          <rPr>
            <b/>
            <sz val="9"/>
            <rFont val="宋体"/>
            <charset val="134"/>
          </rPr>
          <t>10015:</t>
        </r>
        <r>
          <rPr>
            <sz val="9"/>
            <rFont val="宋体"/>
            <charset val="134"/>
          </rPr>
          <t xml:space="preserve">
根据不同项目确定效益明细</t>
        </r>
      </text>
    </comment>
  </commentList>
</comments>
</file>

<file path=xl/comments2.xml><?xml version="1.0" encoding="utf-8"?>
<comments xmlns="http://schemas.openxmlformats.org/spreadsheetml/2006/main">
  <authors>
    <author>10015</author>
  </authors>
  <commentList>
    <comment ref="E17" authorId="0">
      <text>
        <r>
          <rPr>
            <b/>
            <sz val="9"/>
            <rFont val="宋体"/>
            <charset val="134"/>
          </rPr>
          <t>10015:</t>
        </r>
        <r>
          <rPr>
            <sz val="9"/>
            <rFont val="宋体"/>
            <charset val="134"/>
          </rPr>
          <t xml:space="preserve">
根据不同项目确定效益明细</t>
        </r>
      </text>
    </comment>
  </commentList>
</comments>
</file>

<file path=xl/comments3.xml><?xml version="1.0" encoding="utf-8"?>
<comments xmlns="http://schemas.openxmlformats.org/spreadsheetml/2006/main">
  <authors>
    <author>User</author>
    <author>10015</author>
  </authors>
  <commentList>
    <comment ref="K6" authorId="0">
      <text/>
    </comment>
    <comment ref="E17" authorId="1">
      <text>
        <r>
          <rPr>
            <b/>
            <sz val="9"/>
            <rFont val="宋体"/>
            <charset val="134"/>
          </rPr>
          <t>10015:</t>
        </r>
        <r>
          <rPr>
            <sz val="9"/>
            <rFont val="宋体"/>
            <charset val="134"/>
          </rPr>
          <t xml:space="preserve">
根据不同项目确定效益明细</t>
        </r>
      </text>
    </comment>
  </commentList>
</comments>
</file>

<file path=xl/sharedStrings.xml><?xml version="1.0" encoding="utf-8"?>
<sst xmlns="http://schemas.openxmlformats.org/spreadsheetml/2006/main" count="244" uniqueCount="106">
  <si>
    <r>
      <rPr>
        <sz val="22"/>
        <color theme="1"/>
        <rFont val="宋体"/>
        <charset val="134"/>
      </rPr>
      <t xml:space="preserve">建设项目绩效评价指标体系表
</t>
    </r>
    <r>
      <rPr>
        <sz val="11"/>
        <color theme="1"/>
        <rFont val="宋体"/>
        <charset val="134"/>
      </rPr>
      <t>（户厕改造/公厕建设项目、高标准农田建设项目、农村饮水安全巩固提升工程）</t>
    </r>
  </si>
  <si>
    <t>一级指标</t>
  </si>
  <si>
    <t>二级指标</t>
  </si>
  <si>
    <t>三级指标</t>
  </si>
  <si>
    <t>分值</t>
  </si>
  <si>
    <t>评价标准</t>
  </si>
  <si>
    <t>得分</t>
  </si>
  <si>
    <t>评价资料</t>
  </si>
  <si>
    <t>投入</t>
  </si>
  <si>
    <t>项目立项</t>
  </si>
  <si>
    <t>立项规范</t>
  </si>
  <si>
    <t>①项目是否按照规定的程序申请设立（是1分，否0分）；
②所提交的文件、材料是否符合相关要求（是1分，否0分）；
③事前是否已经过必要的可行性研究，专家论证、风险评估、集休决策等。（是1分，否0分）</t>
  </si>
  <si>
    <t>立项文件（含立项申请和审批）、可研报告、风险评估报告</t>
  </si>
  <si>
    <t>立项依据</t>
  </si>
  <si>
    <t>①是否符合国家相关法律法规、国民经济发展规划和党委政府决策（符合1分，不符合0分）；
②是否与项目实施单位或委托单位职责密切相关（符合1分，不符合0分）；
③项目是否为促进事业发展所必需（符合1分，不符合0分）；
④项目预期产出效益和效果是否符合正常的业绩水平。（符合1分，不符合0分）。</t>
  </si>
  <si>
    <t>结合实施方案和可研报告分析</t>
  </si>
  <si>
    <t>目标设定</t>
  </si>
  <si>
    <t>①是否将项目目标细化分解，通过清晰、可衡量的指标值予以体现；（是1分，否0分）；
②项目是否纳入年度任务或计划；（是1分，否0分）；
③项目计划投资额是否与预算相匹配。（是1分，否0分）；</t>
  </si>
  <si>
    <t>资金落实</t>
  </si>
  <si>
    <t>资金到位率</t>
  </si>
  <si>
    <t>项目资金到位率=（实际到位资金/计划投入资金）×100%（项目资金到位率100%，5分；90%以上得4分，80%以上得3分，70%以上得2分，70%以下1分）。</t>
  </si>
  <si>
    <t>财务科室核实（记账凭证）</t>
  </si>
  <si>
    <t>到位及时率</t>
  </si>
  <si>
    <t>项目资金到位及时率=（及时到位资金/应到位资金）×100%（项目资金到位及时率100%，5分；90%以上得4分，80%以上得3分，70%以上得2分，70%以下1分）。</t>
  </si>
  <si>
    <t>结合资金计划文件和记账凭证分析</t>
  </si>
  <si>
    <t>管理</t>
  </si>
  <si>
    <t>业务管理</t>
  </si>
  <si>
    <t>管理制度健全性</t>
  </si>
  <si>
    <t>①项目实施单位是否制定或具有相应的业务管理制度（制定或具有1.5分，否则0分）；
②业务管理制度是否合法、合规、完整（是1.5分，否0分）。</t>
  </si>
  <si>
    <t>项目管理制度</t>
  </si>
  <si>
    <t>制度执行有效性</t>
  </si>
  <si>
    <t>①是否遵守相关法律法规和业务管理规定（是1分，否0分）；
②项目调整及支出调整手续是否完备（是1分，否0分）；
③项目合同书、验收报告、技术鉴定等资料是否齐全并及时归档（是1分，否0分）；
④项目实施的人员条件、场地设备、信息支撑等是否落实到位（是1分，否0分）。</t>
  </si>
  <si>
    <t>评价执行情况</t>
  </si>
  <si>
    <t>项目质量可控性</t>
  </si>
  <si>
    <r>
      <rPr>
        <sz val="12"/>
        <color theme="1"/>
        <rFont val="宋体"/>
        <charset val="134"/>
      </rPr>
      <t>①项目是否制定或具有相应的质量要求和等级标准</t>
    </r>
    <r>
      <rPr>
        <b/>
        <sz val="12"/>
        <color theme="1"/>
        <rFont val="宋体"/>
        <charset val="134"/>
      </rPr>
      <t>（</t>
    </r>
    <r>
      <rPr>
        <sz val="12"/>
        <color theme="1"/>
        <rFont val="宋体"/>
        <charset val="134"/>
      </rPr>
      <t>是1.5分，否0分</t>
    </r>
    <r>
      <rPr>
        <b/>
        <sz val="12"/>
        <color theme="1"/>
        <rFont val="宋体"/>
        <charset val="134"/>
      </rPr>
      <t>）</t>
    </r>
    <r>
      <rPr>
        <sz val="12"/>
        <color theme="1"/>
        <rFont val="宋体"/>
        <charset val="134"/>
      </rPr>
      <t>；
②项目是否采取了质量检查、验收等控制措施或手段</t>
    </r>
    <r>
      <rPr>
        <b/>
        <sz val="12"/>
        <color theme="1"/>
        <rFont val="宋体"/>
        <charset val="134"/>
      </rPr>
      <t>（</t>
    </r>
    <r>
      <rPr>
        <sz val="12"/>
        <color theme="1"/>
        <rFont val="宋体"/>
        <charset val="134"/>
      </rPr>
      <t>是1.5分，否0分</t>
    </r>
    <r>
      <rPr>
        <b/>
        <sz val="12"/>
        <color theme="1"/>
        <rFont val="宋体"/>
        <charset val="134"/>
      </rPr>
      <t>）</t>
    </r>
    <r>
      <rPr>
        <sz val="12"/>
        <color theme="1"/>
        <rFont val="宋体"/>
        <charset val="134"/>
      </rPr>
      <t>。</t>
    </r>
  </si>
  <si>
    <t>验收情况，质量保证情况</t>
  </si>
  <si>
    <t>财务管理</t>
  </si>
  <si>
    <r>
      <rPr>
        <sz val="12"/>
        <color theme="1"/>
        <rFont val="宋体"/>
        <charset val="134"/>
      </rPr>
      <t>①项目是否制定或具有相应的项目资金管理办法</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
②项目资金管理办法是否符合相关财务会计制度的规定</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t>
    </r>
  </si>
  <si>
    <t>财务科室，专项资金管理办法</t>
  </si>
  <si>
    <t>资金使用合规性</t>
  </si>
  <si>
    <r>
      <rPr>
        <sz val="12"/>
        <color theme="1"/>
        <rFont val="宋体"/>
        <charset val="134"/>
      </rPr>
      <t>①项目资金使用是否符合国家财经法规制度以及有关专项资金管理办法的规定</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
②项目资金的拨付是否有完整的审批程序和手续</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
③项目的重大开支是否经过评估认证（是1分，否0分）；
④是否符合项目预算批复或合同规定的用途；</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
⑤项目资金是否存在截留、挤占、挪用、虚列支出等情况</t>
    </r>
    <r>
      <rPr>
        <b/>
        <sz val="12"/>
        <color theme="1"/>
        <rFont val="宋体"/>
        <charset val="134"/>
      </rPr>
      <t>（</t>
    </r>
    <r>
      <rPr>
        <sz val="12"/>
        <color theme="1"/>
        <rFont val="宋体"/>
        <charset val="134"/>
      </rPr>
      <t>是0分，否2分</t>
    </r>
    <r>
      <rPr>
        <b/>
        <sz val="12"/>
        <color theme="1"/>
        <rFont val="宋体"/>
        <charset val="134"/>
      </rPr>
      <t xml:space="preserve">）；
</t>
    </r>
  </si>
  <si>
    <t>评价资金使用情况</t>
  </si>
  <si>
    <t>财务监控有效性</t>
  </si>
  <si>
    <r>
      <rPr>
        <sz val="12"/>
        <color theme="1"/>
        <rFont val="宋体"/>
        <charset val="134"/>
      </rPr>
      <t>①项目是否制定或具有相应的项目资金监控机制</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
②项目资金是否采取了相应的财务检查等监控措施或手段</t>
    </r>
    <r>
      <rPr>
        <b/>
        <sz val="12"/>
        <color theme="1"/>
        <rFont val="宋体"/>
        <charset val="134"/>
      </rPr>
      <t>（</t>
    </r>
    <r>
      <rPr>
        <sz val="12"/>
        <color theme="1"/>
        <rFont val="宋体"/>
        <charset val="134"/>
      </rPr>
      <t>是1分，否0分</t>
    </r>
    <r>
      <rPr>
        <b/>
        <sz val="12"/>
        <color theme="1"/>
        <rFont val="宋体"/>
        <charset val="134"/>
      </rPr>
      <t>）</t>
    </r>
    <r>
      <rPr>
        <sz val="12"/>
        <color theme="1"/>
        <rFont val="宋体"/>
        <charset val="134"/>
      </rPr>
      <t>。</t>
    </r>
  </si>
  <si>
    <t>结合专项资金管理制度分析财务监督情况</t>
  </si>
  <si>
    <t>产出</t>
  </si>
  <si>
    <t>项目产出</t>
  </si>
  <si>
    <t>实际完成率</t>
  </si>
  <si>
    <t>实际完成率=(实际产出数/计别产出数) x100%。（项目实际完成率绝对值≤5%，9分；每增加3%扣一分，扣完为止）。</t>
  </si>
  <si>
    <t>实施计划方案和验收报告对比，结合施工图和竣工图对比</t>
  </si>
  <si>
    <t>完成及时率</t>
  </si>
  <si>
    <t>完成及时率=[(计划完成时间-实际完成时间 ) /计划完成时间]*100%。（项目完成及时率绝对值≤5%，9分；每增加3%扣一分，扣完为止）。</t>
  </si>
  <si>
    <t>开工报告和竣工报告</t>
  </si>
  <si>
    <t>成本节约率</t>
  </si>
  <si>
    <t>成本偏离度=[（计划成本-实际成本）/计划成本]×100%（项目成本偏离度绝对值≤5%，9分；每增加3%扣一分，扣完为止）。</t>
  </si>
  <si>
    <t>结合财务科室，资金使用情况</t>
  </si>
  <si>
    <t>效果</t>
  </si>
  <si>
    <t>项目效益</t>
  </si>
  <si>
    <t>经济效益</t>
  </si>
  <si>
    <t>项目实施后是否：①、明显促进当地农业经济发展（明显1分，否0分）；②、明显促进当地旅游经济的发展（明显1分，否0分）；③、明显促进当地农村产业布局及结构合理化（明显1分，否0分）；④、明显降低当地物流运输成本（明显1分，否0分）；⑤、明显提高当地农民增收（明显1分，否0分）。</t>
  </si>
  <si>
    <t>社会效益</t>
  </si>
  <si>
    <t>①、项目实施是否促进当地人民群众公平享受社会发展成果，对改善当地人居、出行环境发挥了明显作用。（作用明显4分，其他酌情扣分）；②、项目实施是否对促进当地新农村建设，缩小城乡差距作用明显（作用明显4分，其他酌情扣分）。</t>
  </si>
  <si>
    <t>生态效益</t>
  </si>
  <si>
    <t>①、项目是否充分利用老路建设，从而减少占用耕地（是1分，否0分）；②、项目是否有行道树绿化，美化及改善了生态环境（是1分，否0分）；③、项目实施是否对防止水土流失产生明显作用（作用明显：1分，其他酌情扣分）。</t>
  </si>
  <si>
    <t>可持续影响</t>
  </si>
  <si>
    <t>①、项目实施是否对邻近村社的公路畅通工程有积极带动作用（作用明显：2分，其他酌情扣分）；②、项目实施是否对农民群众在民众参与决策、实施群众监督等思想观念转变作用明显（作用明显：2分，其他酌情扣分）；③、项目实施对村级政务、财务公开是否有明显促进作用（作用明显：1分，其他酌情扣分）。</t>
  </si>
  <si>
    <t>社会公众或服务对象满意度</t>
  </si>
  <si>
    <t>根据群众对项目实施工作的满意程度打分（S≧95分满意度为10分，每下降5个百分数扣减1分，直至扣完为止）。</t>
  </si>
  <si>
    <t>总分</t>
  </si>
  <si>
    <t xml:space="preserve">高标准农田建设项目绩效评价指标体系表
</t>
  </si>
  <si>
    <t>扣分项</t>
  </si>
  <si>
    <t>情况说明</t>
  </si>
  <si>
    <t>已收资料</t>
  </si>
  <si>
    <t>①项目是否按照规定的程序申请设立（是1分，否0分）；
②所提交的文件、材料是否符合相关要求（是1分，否0分）；
③事前是否已经过必要的可行性研究，专家论证、风险评估、集体决策等。（是1分，否0分）</t>
  </si>
  <si>
    <t>铜农委文【2021】109号项目初步设计的请示（立项申请）
渝农【2021】36号项目初步设计的批复（立项批准）
铜农委文【2021】110号项目实施计划的请示
渝农【2021】41号项目实施计划的批复
渝农发【2020】149号关于下达建设任务的通知</t>
  </si>
  <si>
    <t>实施方案</t>
  </si>
  <si>
    <t>到位资金文件</t>
  </si>
  <si>
    <t>预算数4206.54、4325.24</t>
  </si>
  <si>
    <t>财务竣工决算报告（同芳会所）</t>
  </si>
  <si>
    <t>高标准农田建设项目竣工验收办法、渝财农【2020】19号等</t>
  </si>
  <si>
    <t>项目调整备案和过会；信息管理群与系统平台</t>
  </si>
  <si>
    <t>合同中对质量要求有具体的标准（工程质量）；验收</t>
  </si>
  <si>
    <t>项目资金管理办法</t>
  </si>
  <si>
    <r>
      <rPr>
        <sz val="12"/>
        <rFont val="宋体"/>
        <charset val="134"/>
      </rPr>
      <t>①项目资金使用是否符合国家财经法规制度以及有关专项资金管理办法的规定</t>
    </r>
    <r>
      <rPr>
        <b/>
        <sz val="12"/>
        <rFont val="宋体"/>
        <charset val="134"/>
      </rPr>
      <t>（</t>
    </r>
    <r>
      <rPr>
        <sz val="12"/>
        <rFont val="宋体"/>
        <charset val="134"/>
      </rPr>
      <t>是1分，否0分</t>
    </r>
    <r>
      <rPr>
        <b/>
        <sz val="12"/>
        <rFont val="宋体"/>
        <charset val="134"/>
      </rPr>
      <t>）</t>
    </r>
    <r>
      <rPr>
        <sz val="12"/>
        <rFont val="宋体"/>
        <charset val="134"/>
      </rPr>
      <t>；
②项目资金的拨付是否有完整的审批程序和手续</t>
    </r>
    <r>
      <rPr>
        <b/>
        <sz val="12"/>
        <rFont val="宋体"/>
        <charset val="134"/>
      </rPr>
      <t>（</t>
    </r>
    <r>
      <rPr>
        <sz val="12"/>
        <rFont val="宋体"/>
        <charset val="134"/>
      </rPr>
      <t>是1分，否0分</t>
    </r>
    <r>
      <rPr>
        <b/>
        <sz val="12"/>
        <rFont val="宋体"/>
        <charset val="134"/>
      </rPr>
      <t>）</t>
    </r>
    <r>
      <rPr>
        <sz val="12"/>
        <rFont val="宋体"/>
        <charset val="134"/>
      </rPr>
      <t>；
③项目的重大开支是否经过评估认证（是1分，否0分）；
④是否符合项目预算批复或合同规定的用途；</t>
    </r>
    <r>
      <rPr>
        <b/>
        <sz val="12"/>
        <rFont val="宋体"/>
        <charset val="134"/>
      </rPr>
      <t>（</t>
    </r>
    <r>
      <rPr>
        <sz val="12"/>
        <rFont val="宋体"/>
        <charset val="134"/>
      </rPr>
      <t>是1分，否0分</t>
    </r>
    <r>
      <rPr>
        <b/>
        <sz val="12"/>
        <rFont val="宋体"/>
        <charset val="134"/>
      </rPr>
      <t>）</t>
    </r>
    <r>
      <rPr>
        <sz val="12"/>
        <rFont val="宋体"/>
        <charset val="134"/>
      </rPr>
      <t>；
⑤项目资金是否存在截留、挤占、挪用、虚列支出等情况</t>
    </r>
    <r>
      <rPr>
        <b/>
        <sz val="12"/>
        <rFont val="宋体"/>
        <charset val="134"/>
      </rPr>
      <t>（</t>
    </r>
    <r>
      <rPr>
        <sz val="12"/>
        <rFont val="宋体"/>
        <charset val="134"/>
      </rPr>
      <t>是0分，否2分</t>
    </r>
    <r>
      <rPr>
        <b/>
        <sz val="12"/>
        <rFont val="宋体"/>
        <charset val="134"/>
      </rPr>
      <t xml:space="preserve">）；
</t>
    </r>
  </si>
  <si>
    <t>2.报账审批单；5；报账制</t>
  </si>
  <si>
    <t>专项资金管理办法</t>
  </si>
  <si>
    <t>实际完成率=(实际产出数/计划产出数) x100%。（项目实际完成率绝对值≤5%，9分；每增加3%扣一分，扣完为止）。</t>
  </si>
  <si>
    <t>申请验收报告</t>
  </si>
  <si>
    <t>计划完成时间730天，实际完成时间761天，通过评价标准公式计算为-4.25%</t>
  </si>
  <si>
    <t>农田建设监测监管平台（竣工时间）、申请验收文件</t>
  </si>
  <si>
    <t>计划成本（项目南北部合同总金额5272.86万元），实际成本根据出具的审计报告金额（4502.916471万元），成本偏离度为17%</t>
  </si>
  <si>
    <t>如将项目预算金额9,831.78万元作为计划成本，计算后此项不得分；通过与农委相关项目责任人进行沟通得知，是由于在招标中采取价格最优方式中标，各个标段中标价格均低于计划金额，是节约了项目资金，此项将高标准农田项目的合同总金额作为项目的计划成本，计算成本偏离度</t>
  </si>
  <si>
    <t>项目实施后是否：①、明显促进当地农业经济发展（明显1分，否0分）；②、明显促进当地农业产业链的发展（明显1分，否0分）；③、明显促进当地农村产业布局及结构合理化（明显1分，否0分）；④、明显降低当地物流运输成本（明显1分，否0分）；⑤、明显提高当地农民增收（明显1分，否0分）。</t>
  </si>
  <si>
    <t>建设高标准农田项目明显促进当地农业经济发展；机耕道及耕作道的修建明显降低了运输成本</t>
  </si>
  <si>
    <t>①、项目实施是否促进当地人民群众公平享受社会发展成果，对改善耕地质量发挥了明显作用。（作用明显4分，其他酌情扣分）；②、项目实施是否对促进当地新农村建设，缩小城乡差距作用明显（作用明显4分，其他酌情扣分）。</t>
  </si>
  <si>
    <t>明显提高了耕地的可耕性和耕地质量</t>
  </si>
  <si>
    <t>耕地质量等级评价报告</t>
  </si>
  <si>
    <t>①、项目是否充分考虑地理环境，合理利用耕地（是1分，否0分）；②、项目是否有美化及改善了生态环境（是1分，否0分）；③、项目实施是否对防止水土流失产生明显作用（作用明显：1分，其他酌情扣分）。</t>
  </si>
  <si>
    <t>对防止水土流失有显著作用</t>
  </si>
  <si>
    <t>①、项目实施是否对邻近村社的高标准农田建设有积极带动作用（作用明显：2分，其他酌情扣分）；②、项目实施是否对农民群众在民众参与决策、实施群众监督等思想观念转变作用明显（作用明显：2分，其他酌情扣分）；③、项目实施对村级政务、财务公开是否有明显促进作用（作用明显：1分，其他酌情扣分）。</t>
  </si>
  <si>
    <t>该项目得到群众得支持，对邻近村社有积极的带动作用</t>
  </si>
  <si>
    <t>提高了宜机化程度，节约种植及收割成本，使人民群众得到了实惠</t>
  </si>
  <si>
    <t>评价人员：陈建林</t>
  </si>
  <si>
    <t>评价时间：2023.10.10</t>
  </si>
  <si>
    <t>单位负责人：</t>
  </si>
  <si>
    <t>单位盖章：</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</si>
</sst>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等线"/>
      <charset val="134"/>
      <scheme val="minor"/>
    </font>
    <font>
      <sz val="11"/>
      <color theme="1"/>
      <name val="宋体"/>
      <charset val="134"/>
    </font>
    <font>
      <b/>
      <sz val="11"/>
      <color theme="1"/>
      <name val="宋体"/>
      <charset val="134"/>
    </font>
    <font>
      <sz val="22"/>
      <color theme="1"/>
      <name val="宋体"/>
      <charset val="134"/>
    </font>
    <font>
      <b/>
      <sz val="12"/>
      <color theme="1"/>
      <name val="宋体"/>
      <charset val="134"/>
    </font>
    <font>
      <sz val="12"/>
      <color theme="1"/>
      <name val="宋体"/>
      <charset val="134"/>
    </font>
    <font>
      <sz val="12"/>
      <name val="宋体"/>
      <charset val="134"/>
    </font>
    <font>
      <sz val="16"/>
      <color theme="1"/>
      <name val="宋体"/>
      <charset val="134"/>
    </font>
    <font>
      <sz val="12"/>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2"/>
      <name val="宋体"/>
      <charset val="134"/>
    </font>
    <font>
      <sz val="1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Border="1" applyAlignment="1">
      <alignment horizontal="center" vertical="center" wrapText="1"/>
    </xf>
    <xf numFmtId="0" fontId="1" fillId="0" borderId="0" xfId="0" applyFont="1" applyBorder="1" applyAlignment="1">
      <alignment vertical="center"/>
    </xf>
    <xf numFmtId="176" fontId="1" fillId="0" borderId="0" xfId="0" applyNumberFormat="1" applyFont="1" applyAlignment="1">
      <alignment vertical="center"/>
    </xf>
    <xf numFmtId="49" fontId="1" fillId="0" borderId="0" xfId="0" applyNumberFormat="1" applyFont="1" applyFill="1" applyAlignment="1">
      <alignment horizontal="center" vertical="center" wrapText="1"/>
    </xf>
    <xf numFmtId="176" fontId="7" fillId="0" borderId="0" xfId="0" applyNumberFormat="1"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customXml" Target="../customXml/item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zoomScale="85" zoomScaleNormal="85" topLeftCell="A2" workbookViewId="0">
      <selection activeCell="F15" sqref="F15"/>
    </sheetView>
  </sheetViews>
  <sheetFormatPr defaultColWidth="8.91666666666667" defaultRowHeight="14.4" outlineLevelCol="7"/>
  <cols>
    <col min="1" max="1" width="13" style="1" customWidth="1"/>
    <col min="2" max="2" width="11.5833333333333" style="1" customWidth="1"/>
    <col min="3" max="3" width="12.75" style="1" customWidth="1"/>
    <col min="4" max="4" width="8.91666666666667" style="1"/>
    <col min="5" max="5" width="50.75" style="1" customWidth="1"/>
    <col min="6" max="7" width="8.91666666666667" style="1"/>
    <col min="8" max="8" width="11.5833333333333" style="1" customWidth="1"/>
    <col min="9" max="16384" width="8.91666666666667" style="1"/>
  </cols>
  <sheetData>
    <row r="1" ht="48" customHeight="1" spans="1:5">
      <c r="A1" s="5" t="s">
        <v>0</v>
      </c>
      <c r="B1" s="32"/>
      <c r="C1" s="32"/>
      <c r="D1" s="32"/>
      <c r="E1" s="32"/>
    </row>
    <row r="2" s="2" customFormat="1" ht="30" customHeight="1" spans="1:8">
      <c r="A2" s="6" t="s">
        <v>1</v>
      </c>
      <c r="B2" s="7" t="s">
        <v>2</v>
      </c>
      <c r="C2" s="7" t="s">
        <v>3</v>
      </c>
      <c r="D2" s="6" t="s">
        <v>4</v>
      </c>
      <c r="E2" s="6" t="s">
        <v>5</v>
      </c>
      <c r="F2" s="8" t="s">
        <v>6</v>
      </c>
      <c r="H2" s="2" t="s">
        <v>7</v>
      </c>
    </row>
    <row r="3" ht="93.6" spans="1:8">
      <c r="A3" s="9" t="s">
        <v>8</v>
      </c>
      <c r="B3" s="10" t="s">
        <v>9</v>
      </c>
      <c r="C3" s="10" t="s">
        <v>10</v>
      </c>
      <c r="D3" s="9">
        <v>3</v>
      </c>
      <c r="E3" s="11" t="s">
        <v>11</v>
      </c>
      <c r="F3" s="13"/>
      <c r="H3" s="1" t="s">
        <v>12</v>
      </c>
    </row>
    <row r="4" ht="124.8" spans="1:8">
      <c r="A4" s="9"/>
      <c r="B4" s="10"/>
      <c r="C4" s="9" t="s">
        <v>13</v>
      </c>
      <c r="D4" s="9">
        <v>4</v>
      </c>
      <c r="E4" s="11" t="s">
        <v>14</v>
      </c>
      <c r="F4" s="13"/>
      <c r="H4" s="1" t="s">
        <v>15</v>
      </c>
    </row>
    <row r="5" ht="93.6" spans="1:8">
      <c r="A5" s="9"/>
      <c r="B5" s="10"/>
      <c r="C5" s="9" t="s">
        <v>16</v>
      </c>
      <c r="D5" s="9">
        <v>3</v>
      </c>
      <c r="E5" s="11" t="s">
        <v>17</v>
      </c>
      <c r="F5" s="13"/>
      <c r="H5" s="1" t="s">
        <v>15</v>
      </c>
    </row>
    <row r="6" ht="62.4" spans="1:8">
      <c r="A6" s="9"/>
      <c r="B6" s="9" t="s">
        <v>18</v>
      </c>
      <c r="C6" s="10" t="s">
        <v>19</v>
      </c>
      <c r="D6" s="9">
        <v>5</v>
      </c>
      <c r="E6" s="11" t="s">
        <v>20</v>
      </c>
      <c r="F6" s="13"/>
      <c r="H6" s="1" t="s">
        <v>21</v>
      </c>
    </row>
    <row r="7" ht="62.4" spans="1:8">
      <c r="A7" s="9"/>
      <c r="B7" s="9"/>
      <c r="C7" s="9" t="s">
        <v>22</v>
      </c>
      <c r="D7" s="9">
        <v>5</v>
      </c>
      <c r="E7" s="11" t="s">
        <v>23</v>
      </c>
      <c r="F7" s="13"/>
      <c r="H7" s="1" t="s">
        <v>24</v>
      </c>
    </row>
    <row r="8" ht="62.4" spans="1:8">
      <c r="A8" s="9" t="s">
        <v>25</v>
      </c>
      <c r="B8" s="9" t="s">
        <v>26</v>
      </c>
      <c r="C8" s="9" t="s">
        <v>27</v>
      </c>
      <c r="D8" s="9">
        <v>3</v>
      </c>
      <c r="E8" s="11" t="s">
        <v>28</v>
      </c>
      <c r="F8" s="13"/>
      <c r="H8" s="1" t="s">
        <v>29</v>
      </c>
    </row>
    <row r="9" ht="124.8" spans="1:8">
      <c r="A9" s="9"/>
      <c r="B9" s="9"/>
      <c r="C9" s="9" t="s">
        <v>30</v>
      </c>
      <c r="D9" s="9">
        <v>4</v>
      </c>
      <c r="E9" s="11" t="s">
        <v>31</v>
      </c>
      <c r="F9" s="13"/>
      <c r="H9" s="1" t="s">
        <v>32</v>
      </c>
    </row>
    <row r="10" ht="62.4" spans="1:8">
      <c r="A10" s="9"/>
      <c r="B10" s="9"/>
      <c r="C10" s="9" t="s">
        <v>33</v>
      </c>
      <c r="D10" s="9">
        <v>3</v>
      </c>
      <c r="E10" s="20" t="s">
        <v>34</v>
      </c>
      <c r="F10" s="13"/>
      <c r="H10" s="1" t="s">
        <v>35</v>
      </c>
    </row>
    <row r="11" ht="62.4" spans="1:8">
      <c r="A11" s="9"/>
      <c r="B11" s="9" t="s">
        <v>36</v>
      </c>
      <c r="C11" s="9" t="s">
        <v>27</v>
      </c>
      <c r="D11" s="9">
        <v>2</v>
      </c>
      <c r="E11" s="20" t="s">
        <v>37</v>
      </c>
      <c r="F11" s="13"/>
      <c r="H11" s="1" t="s">
        <v>38</v>
      </c>
    </row>
    <row r="12" ht="171.6" spans="1:8">
      <c r="A12" s="9"/>
      <c r="B12" s="9"/>
      <c r="C12" s="9" t="s">
        <v>39</v>
      </c>
      <c r="D12" s="9">
        <v>6</v>
      </c>
      <c r="E12" s="11" t="s">
        <v>40</v>
      </c>
      <c r="F12" s="13"/>
      <c r="H12" s="1" t="s">
        <v>41</v>
      </c>
    </row>
    <row r="13" ht="62.4" spans="1:8">
      <c r="A13" s="9"/>
      <c r="B13" s="9"/>
      <c r="C13" s="9" t="s">
        <v>42</v>
      </c>
      <c r="D13" s="9">
        <v>2</v>
      </c>
      <c r="E13" s="20" t="s">
        <v>43</v>
      </c>
      <c r="F13" s="13"/>
      <c r="H13" s="1" t="s">
        <v>44</v>
      </c>
    </row>
    <row r="14" ht="46.8" spans="1:8">
      <c r="A14" s="9" t="s">
        <v>45</v>
      </c>
      <c r="B14" s="9" t="s">
        <v>46</v>
      </c>
      <c r="C14" s="9" t="s">
        <v>47</v>
      </c>
      <c r="D14" s="9">
        <v>10</v>
      </c>
      <c r="E14" s="11" t="s">
        <v>48</v>
      </c>
      <c r="F14" s="13"/>
      <c r="H14" s="1" t="s">
        <v>49</v>
      </c>
    </row>
    <row r="15" ht="46.8" spans="1:8">
      <c r="A15" s="9"/>
      <c r="B15" s="9"/>
      <c r="C15" s="9" t="s">
        <v>50</v>
      </c>
      <c r="D15" s="9">
        <v>10</v>
      </c>
      <c r="E15" s="11" t="s">
        <v>51</v>
      </c>
      <c r="F15" s="13"/>
      <c r="H15" s="1" t="s">
        <v>52</v>
      </c>
    </row>
    <row r="16" ht="46.8" spans="1:8">
      <c r="A16" s="9"/>
      <c r="B16" s="9"/>
      <c r="C16" s="9" t="s">
        <v>53</v>
      </c>
      <c r="D16" s="9">
        <v>10</v>
      </c>
      <c r="E16" s="11" t="s">
        <v>54</v>
      </c>
      <c r="F16" s="13"/>
      <c r="H16" s="1" t="s">
        <v>55</v>
      </c>
    </row>
    <row r="17" ht="109.2" spans="1:6">
      <c r="A17" s="9" t="s">
        <v>56</v>
      </c>
      <c r="B17" s="9" t="s">
        <v>57</v>
      </c>
      <c r="C17" s="9" t="s">
        <v>58</v>
      </c>
      <c r="D17" s="9">
        <v>5</v>
      </c>
      <c r="E17" s="33" t="s">
        <v>59</v>
      </c>
      <c r="F17" s="13"/>
    </row>
    <row r="18" ht="78" spans="1:6">
      <c r="A18" s="9"/>
      <c r="B18" s="9"/>
      <c r="C18" s="9" t="s">
        <v>60</v>
      </c>
      <c r="D18" s="9">
        <v>8</v>
      </c>
      <c r="E18" s="33" t="s">
        <v>61</v>
      </c>
      <c r="F18" s="13"/>
    </row>
    <row r="19" ht="78" spans="1:6">
      <c r="A19" s="9"/>
      <c r="B19" s="9"/>
      <c r="C19" s="9" t="s">
        <v>62</v>
      </c>
      <c r="D19" s="9">
        <v>2</v>
      </c>
      <c r="E19" s="33" t="s">
        <v>63</v>
      </c>
      <c r="F19" s="13"/>
    </row>
    <row r="20" ht="109.2" spans="1:6">
      <c r="A20" s="9"/>
      <c r="B20" s="9"/>
      <c r="C20" s="9" t="s">
        <v>64</v>
      </c>
      <c r="D20" s="9">
        <v>5</v>
      </c>
      <c r="E20" s="33" t="s">
        <v>65</v>
      </c>
      <c r="F20" s="13"/>
    </row>
    <row r="21" ht="46.8" spans="1:6">
      <c r="A21" s="9"/>
      <c r="B21" s="9"/>
      <c r="C21" s="9" t="s">
        <v>66</v>
      </c>
      <c r="D21" s="10">
        <v>10</v>
      </c>
      <c r="E21" s="11" t="s">
        <v>67</v>
      </c>
      <c r="F21" s="13"/>
    </row>
    <row r="22" ht="15.6" spans="1:6">
      <c r="A22" s="9" t="s">
        <v>68</v>
      </c>
      <c r="B22" s="9"/>
      <c r="C22" s="9"/>
      <c r="D22" s="9">
        <f>SUM(D3:D21)</f>
        <v>100</v>
      </c>
      <c r="E22" s="9"/>
      <c r="F22" s="13"/>
    </row>
  </sheetData>
  <mergeCells count="12">
    <mergeCell ref="A1:E1"/>
    <mergeCell ref="B22:C22"/>
    <mergeCell ref="A3:A7"/>
    <mergeCell ref="A8:A13"/>
    <mergeCell ref="A14:A16"/>
    <mergeCell ref="A17:A21"/>
    <mergeCell ref="B3:B5"/>
    <mergeCell ref="B6:B7"/>
    <mergeCell ref="B8:B10"/>
    <mergeCell ref="B11:B13"/>
    <mergeCell ref="B14:B16"/>
    <mergeCell ref="B17:B21"/>
  </mergeCell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9" workbookViewId="0">
      <selection activeCell="F15" sqref="F15"/>
    </sheetView>
  </sheetViews>
  <sheetFormatPr defaultColWidth="8.91666666666667" defaultRowHeight="14.4" outlineLevelCol="7"/>
  <cols>
    <col min="1" max="1" width="13" style="1" customWidth="1"/>
    <col min="2" max="2" width="11.5833333333333" style="1" customWidth="1"/>
    <col min="3" max="3" width="12.75" style="1" customWidth="1"/>
    <col min="4" max="4" width="8.91666666666667" style="1"/>
    <col min="5" max="5" width="50.75" style="1" customWidth="1"/>
    <col min="6" max="7" width="8.91666666666667" style="1"/>
    <col min="8" max="8" width="11.5833333333333" style="1" customWidth="1"/>
    <col min="9" max="16384" width="8.91666666666667" style="1"/>
  </cols>
  <sheetData>
    <row r="1" s="1" customFormat="1" ht="48" customHeight="1" spans="1:5">
      <c r="A1" s="5" t="s">
        <v>0</v>
      </c>
      <c r="B1" s="32"/>
      <c r="C1" s="32"/>
      <c r="D1" s="32"/>
      <c r="E1" s="32"/>
    </row>
    <row r="2" s="2" customFormat="1" ht="30" customHeight="1" spans="1:8">
      <c r="A2" s="6" t="s">
        <v>1</v>
      </c>
      <c r="B2" s="7" t="s">
        <v>2</v>
      </c>
      <c r="C2" s="7" t="s">
        <v>3</v>
      </c>
      <c r="D2" s="6" t="s">
        <v>4</v>
      </c>
      <c r="E2" s="6" t="s">
        <v>5</v>
      </c>
      <c r="F2" s="8" t="s">
        <v>6</v>
      </c>
      <c r="H2" s="2" t="s">
        <v>7</v>
      </c>
    </row>
    <row r="3" s="1" customFormat="1" ht="93.6" spans="1:8">
      <c r="A3" s="9" t="s">
        <v>8</v>
      </c>
      <c r="B3" s="10" t="s">
        <v>9</v>
      </c>
      <c r="C3" s="10" t="s">
        <v>10</v>
      </c>
      <c r="D3" s="9">
        <v>3</v>
      </c>
      <c r="E3" s="11" t="s">
        <v>11</v>
      </c>
      <c r="F3" s="13"/>
      <c r="H3" s="1" t="s">
        <v>12</v>
      </c>
    </row>
    <row r="4" s="1" customFormat="1" ht="124.8" spans="1:8">
      <c r="A4" s="9"/>
      <c r="B4" s="10"/>
      <c r="C4" s="9" t="s">
        <v>13</v>
      </c>
      <c r="D4" s="9">
        <v>4</v>
      </c>
      <c r="E4" s="11" t="s">
        <v>14</v>
      </c>
      <c r="F4" s="13"/>
      <c r="H4" s="1" t="s">
        <v>15</v>
      </c>
    </row>
    <row r="5" s="1" customFormat="1" ht="93.6" spans="1:8">
      <c r="A5" s="9"/>
      <c r="B5" s="10"/>
      <c r="C5" s="9" t="s">
        <v>16</v>
      </c>
      <c r="D5" s="9">
        <v>3</v>
      </c>
      <c r="E5" s="11" t="s">
        <v>17</v>
      </c>
      <c r="F5" s="13"/>
      <c r="H5" s="1" t="s">
        <v>15</v>
      </c>
    </row>
    <row r="6" s="1" customFormat="1" ht="62.4" spans="1:8">
      <c r="A6" s="9"/>
      <c r="B6" s="9" t="s">
        <v>18</v>
      </c>
      <c r="C6" s="10" t="s">
        <v>19</v>
      </c>
      <c r="D6" s="9">
        <v>5</v>
      </c>
      <c r="E6" s="11" t="s">
        <v>20</v>
      </c>
      <c r="F6" s="13"/>
      <c r="H6" s="1" t="s">
        <v>21</v>
      </c>
    </row>
    <row r="7" s="1" customFormat="1" ht="62.4" spans="1:8">
      <c r="A7" s="9"/>
      <c r="B7" s="9"/>
      <c r="C7" s="9" t="s">
        <v>22</v>
      </c>
      <c r="D7" s="9">
        <v>5</v>
      </c>
      <c r="E7" s="11" t="s">
        <v>23</v>
      </c>
      <c r="F7" s="13"/>
      <c r="H7" s="1" t="s">
        <v>24</v>
      </c>
    </row>
    <row r="8" s="1" customFormat="1" ht="62.4" spans="1:8">
      <c r="A8" s="9" t="s">
        <v>25</v>
      </c>
      <c r="B8" s="9" t="s">
        <v>26</v>
      </c>
      <c r="C8" s="9" t="s">
        <v>27</v>
      </c>
      <c r="D8" s="9">
        <v>3</v>
      </c>
      <c r="E8" s="11" t="s">
        <v>28</v>
      </c>
      <c r="F8" s="13"/>
      <c r="H8" s="1" t="s">
        <v>29</v>
      </c>
    </row>
    <row r="9" s="1" customFormat="1" ht="124.8" spans="1:8">
      <c r="A9" s="9"/>
      <c r="B9" s="9"/>
      <c r="C9" s="9" t="s">
        <v>30</v>
      </c>
      <c r="D9" s="9">
        <v>4</v>
      </c>
      <c r="E9" s="11" t="s">
        <v>31</v>
      </c>
      <c r="F9" s="13"/>
      <c r="H9" s="1" t="s">
        <v>32</v>
      </c>
    </row>
    <row r="10" s="1" customFormat="1" ht="62.4" spans="1:8">
      <c r="A10" s="9"/>
      <c r="B10" s="9"/>
      <c r="C10" s="9" t="s">
        <v>33</v>
      </c>
      <c r="D10" s="9">
        <v>3</v>
      </c>
      <c r="E10" s="20" t="s">
        <v>34</v>
      </c>
      <c r="F10" s="13"/>
      <c r="H10" s="1" t="s">
        <v>35</v>
      </c>
    </row>
    <row r="11" s="1" customFormat="1" ht="62.4" spans="1:8">
      <c r="A11" s="9"/>
      <c r="B11" s="9" t="s">
        <v>36</v>
      </c>
      <c r="C11" s="9" t="s">
        <v>27</v>
      </c>
      <c r="D11" s="9">
        <v>2</v>
      </c>
      <c r="E11" s="20" t="s">
        <v>37</v>
      </c>
      <c r="F11" s="13"/>
      <c r="H11" s="1" t="s">
        <v>38</v>
      </c>
    </row>
    <row r="12" s="1" customFormat="1" ht="171.6" spans="1:8">
      <c r="A12" s="9"/>
      <c r="B12" s="9"/>
      <c r="C12" s="9" t="s">
        <v>39</v>
      </c>
      <c r="D12" s="9">
        <v>6</v>
      </c>
      <c r="E12" s="11" t="s">
        <v>40</v>
      </c>
      <c r="F12" s="13"/>
      <c r="H12" s="1" t="s">
        <v>41</v>
      </c>
    </row>
    <row r="13" s="1" customFormat="1" ht="62.4" spans="1:8">
      <c r="A13" s="9"/>
      <c r="B13" s="9"/>
      <c r="C13" s="9" t="s">
        <v>42</v>
      </c>
      <c r="D13" s="9">
        <v>2</v>
      </c>
      <c r="E13" s="20" t="s">
        <v>43</v>
      </c>
      <c r="F13" s="13"/>
      <c r="H13" s="1" t="s">
        <v>44</v>
      </c>
    </row>
    <row r="14" s="1" customFormat="1" ht="46.8" spans="1:8">
      <c r="A14" s="9" t="s">
        <v>45</v>
      </c>
      <c r="B14" s="9" t="s">
        <v>46</v>
      </c>
      <c r="C14" s="9" t="s">
        <v>47</v>
      </c>
      <c r="D14" s="9">
        <v>10</v>
      </c>
      <c r="E14" s="11" t="s">
        <v>48</v>
      </c>
      <c r="F14" s="13"/>
      <c r="H14" s="1" t="s">
        <v>49</v>
      </c>
    </row>
    <row r="15" s="1" customFormat="1" ht="46.8" spans="1:8">
      <c r="A15" s="9"/>
      <c r="B15" s="9"/>
      <c r="C15" s="9" t="s">
        <v>50</v>
      </c>
      <c r="D15" s="9">
        <v>10</v>
      </c>
      <c r="E15" s="11" t="s">
        <v>51</v>
      </c>
      <c r="F15" s="13"/>
      <c r="H15" s="1" t="s">
        <v>52</v>
      </c>
    </row>
    <row r="16" s="1" customFormat="1" ht="46.8" spans="1:8">
      <c r="A16" s="9"/>
      <c r="B16" s="9"/>
      <c r="C16" s="9" t="s">
        <v>53</v>
      </c>
      <c r="D16" s="9">
        <v>10</v>
      </c>
      <c r="E16" s="11" t="s">
        <v>54</v>
      </c>
      <c r="F16" s="13"/>
      <c r="H16" s="1" t="s">
        <v>55</v>
      </c>
    </row>
    <row r="17" s="1" customFormat="1" ht="109.2" spans="1:6">
      <c r="A17" s="9" t="s">
        <v>56</v>
      </c>
      <c r="B17" s="9" t="s">
        <v>57</v>
      </c>
      <c r="C17" s="9" t="s">
        <v>58</v>
      </c>
      <c r="D17" s="9">
        <v>5</v>
      </c>
      <c r="E17" s="33" t="s">
        <v>59</v>
      </c>
      <c r="F17" s="13"/>
    </row>
    <row r="18" s="1" customFormat="1" ht="78" spans="1:6">
      <c r="A18" s="9"/>
      <c r="B18" s="9"/>
      <c r="C18" s="9" t="s">
        <v>60</v>
      </c>
      <c r="D18" s="9">
        <v>8</v>
      </c>
      <c r="E18" s="33" t="s">
        <v>61</v>
      </c>
      <c r="F18" s="13"/>
    </row>
    <row r="19" s="1" customFormat="1" ht="78" spans="1:6">
      <c r="A19" s="9"/>
      <c r="B19" s="9"/>
      <c r="C19" s="9" t="s">
        <v>62</v>
      </c>
      <c r="D19" s="9">
        <v>2</v>
      </c>
      <c r="E19" s="33" t="s">
        <v>63</v>
      </c>
      <c r="F19" s="13"/>
    </row>
    <row r="20" s="1" customFormat="1" ht="109.2" spans="1:6">
      <c r="A20" s="9"/>
      <c r="B20" s="9"/>
      <c r="C20" s="9" t="s">
        <v>64</v>
      </c>
      <c r="D20" s="9">
        <v>5</v>
      </c>
      <c r="E20" s="33" t="s">
        <v>65</v>
      </c>
      <c r="F20" s="13"/>
    </row>
    <row r="21" s="1" customFormat="1" ht="46.8" spans="1:6">
      <c r="A21" s="9"/>
      <c r="B21" s="9"/>
      <c r="C21" s="9" t="s">
        <v>66</v>
      </c>
      <c r="D21" s="10">
        <v>10</v>
      </c>
      <c r="E21" s="11" t="s">
        <v>67</v>
      </c>
      <c r="F21" s="13"/>
    </row>
    <row r="22" s="1" customFormat="1" ht="15.6" spans="1:6">
      <c r="A22" s="9" t="s">
        <v>68</v>
      </c>
      <c r="B22" s="9"/>
      <c r="C22" s="9"/>
      <c r="D22" s="9">
        <f>SUM(D3:D21)</f>
        <v>100</v>
      </c>
      <c r="E22" s="9"/>
      <c r="F22" s="13"/>
    </row>
  </sheetData>
  <mergeCells count="12">
    <mergeCell ref="A1:E1"/>
    <mergeCell ref="B22:C22"/>
    <mergeCell ref="A3:A7"/>
    <mergeCell ref="A8:A13"/>
    <mergeCell ref="A14:A16"/>
    <mergeCell ref="A17:A21"/>
    <mergeCell ref="B3:B5"/>
    <mergeCell ref="B6:B7"/>
    <mergeCell ref="B8:B10"/>
    <mergeCell ref="B11:B13"/>
    <mergeCell ref="B14:B16"/>
    <mergeCell ref="B17:B21"/>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2"/>
  <sheetViews>
    <sheetView tabSelected="1" zoomScale="87" zoomScaleNormal="87" workbookViewId="0">
      <selection activeCell="G17" sqref="G17"/>
    </sheetView>
  </sheetViews>
  <sheetFormatPr defaultColWidth="8.91666666666667" defaultRowHeight="14.4"/>
  <cols>
    <col min="1" max="1" width="13" style="1" customWidth="1"/>
    <col min="2" max="2" width="11.5833333333333" style="1" customWidth="1"/>
    <col min="3" max="3" width="12.75" style="1" customWidth="1"/>
    <col min="4" max="4" width="8.91666666666667" style="1"/>
    <col min="5" max="5" width="50.75" style="1" customWidth="1"/>
    <col min="6" max="6" width="9.37037037037037" style="3" customWidth="1"/>
    <col min="7" max="7" width="38.2314814814815" style="1" customWidth="1"/>
    <col min="8" max="8" width="33.8425925925926" style="1" customWidth="1"/>
    <col min="9" max="9" width="62.6666666666667" style="3" customWidth="1"/>
    <col min="10" max="10" width="28.6666666666667" style="4" customWidth="1"/>
    <col min="11" max="12" width="8.91666666666667" style="1" hidden="1" customWidth="1"/>
    <col min="13" max="14" width="16.4444444444444" style="1" hidden="1" customWidth="1"/>
    <col min="15" max="15" width="12.8888888888889" style="1" hidden="1" customWidth="1"/>
    <col min="16" max="20" width="8.91666666666667" style="1"/>
    <col min="21" max="21" width="12.8888888888889" style="1"/>
    <col min="22" max="16384" width="8.91666666666667" style="1"/>
  </cols>
  <sheetData>
    <row r="1" s="1" customFormat="1" ht="48" customHeight="1" spans="1:10">
      <c r="A1" s="5" t="s">
        <v>69</v>
      </c>
      <c r="B1" s="5"/>
      <c r="C1" s="5"/>
      <c r="D1" s="5"/>
      <c r="E1" s="5"/>
      <c r="F1" s="5"/>
      <c r="G1" s="5"/>
      <c r="H1" s="5"/>
      <c r="I1" s="5"/>
      <c r="J1" s="5"/>
    </row>
    <row r="2" s="2" customFormat="1" ht="30" customHeight="1" spans="1:10">
      <c r="A2" s="6" t="s">
        <v>1</v>
      </c>
      <c r="B2" s="7" t="s">
        <v>2</v>
      </c>
      <c r="C2" s="7" t="s">
        <v>3</v>
      </c>
      <c r="D2" s="6" t="s">
        <v>4</v>
      </c>
      <c r="E2" s="6" t="s">
        <v>5</v>
      </c>
      <c r="F2" s="8" t="s">
        <v>6</v>
      </c>
      <c r="G2" s="8" t="s">
        <v>70</v>
      </c>
      <c r="H2" s="8" t="s">
        <v>71</v>
      </c>
      <c r="I2" s="8" t="s">
        <v>72</v>
      </c>
      <c r="J2" s="27" t="s">
        <v>7</v>
      </c>
    </row>
    <row r="3" s="1" customFormat="1" ht="93.6" spans="1:10">
      <c r="A3" s="9" t="s">
        <v>8</v>
      </c>
      <c r="B3" s="10" t="s">
        <v>9</v>
      </c>
      <c r="C3" s="10" t="s">
        <v>10</v>
      </c>
      <c r="D3" s="9">
        <v>3</v>
      </c>
      <c r="E3" s="11" t="s">
        <v>73</v>
      </c>
      <c r="F3" s="12">
        <v>3</v>
      </c>
      <c r="G3" s="12"/>
      <c r="H3" s="12"/>
      <c r="I3" s="22" t="s">
        <v>74</v>
      </c>
      <c r="J3" s="22" t="s">
        <v>12</v>
      </c>
    </row>
    <row r="4" s="1" customFormat="1" ht="124.8" spans="1:10">
      <c r="A4" s="9"/>
      <c r="B4" s="10"/>
      <c r="C4" s="9" t="s">
        <v>13</v>
      </c>
      <c r="D4" s="9">
        <v>4</v>
      </c>
      <c r="E4" s="11" t="s">
        <v>14</v>
      </c>
      <c r="F4" s="12">
        <v>4</v>
      </c>
      <c r="G4" s="13"/>
      <c r="H4" s="13"/>
      <c r="I4" s="12" t="s">
        <v>75</v>
      </c>
      <c r="J4" s="22" t="s">
        <v>15</v>
      </c>
    </row>
    <row r="5" s="1" customFormat="1" ht="93.6" spans="1:12">
      <c r="A5" s="9"/>
      <c r="B5" s="10"/>
      <c r="C5" s="14" t="s">
        <v>16</v>
      </c>
      <c r="D5" s="14">
        <v>3</v>
      </c>
      <c r="E5" s="15" t="s">
        <v>17</v>
      </c>
      <c r="F5" s="16">
        <v>3</v>
      </c>
      <c r="G5" s="17"/>
      <c r="H5" s="17"/>
      <c r="I5" s="12" t="s">
        <v>75</v>
      </c>
      <c r="J5" s="22" t="s">
        <v>15</v>
      </c>
      <c r="L5" s="13">
        <f>4206.54+4325.24</f>
        <v>8531.78</v>
      </c>
    </row>
    <row r="6" s="1" customFormat="1" ht="62.4" spans="1:14">
      <c r="A6" s="9"/>
      <c r="B6" s="9" t="s">
        <v>18</v>
      </c>
      <c r="C6" s="18" t="s">
        <v>19</v>
      </c>
      <c r="D6" s="14">
        <v>5</v>
      </c>
      <c r="E6" s="15" t="s">
        <v>20</v>
      </c>
      <c r="F6" s="16">
        <v>5</v>
      </c>
      <c r="G6" s="17"/>
      <c r="H6" s="16"/>
      <c r="I6" s="12" t="s">
        <v>76</v>
      </c>
      <c r="J6" s="22" t="s">
        <v>21</v>
      </c>
      <c r="K6" s="28">
        <f>4323+731+1620</f>
        <v>6674</v>
      </c>
      <c r="L6" s="22" t="s">
        <v>77</v>
      </c>
      <c r="M6" s="1">
        <v>6674</v>
      </c>
      <c r="N6" s="1">
        <f>6674/8531.78*100</f>
        <v>78.2251769267374</v>
      </c>
    </row>
    <row r="7" s="1" customFormat="1" ht="62.4" spans="1:14">
      <c r="A7" s="9"/>
      <c r="B7" s="9"/>
      <c r="C7" s="14" t="s">
        <v>22</v>
      </c>
      <c r="D7" s="14">
        <v>5</v>
      </c>
      <c r="E7" s="15" t="s">
        <v>23</v>
      </c>
      <c r="F7" s="16">
        <v>5</v>
      </c>
      <c r="G7" s="17"/>
      <c r="H7" s="17"/>
      <c r="I7" s="12" t="s">
        <v>78</v>
      </c>
      <c r="J7" s="22" t="s">
        <v>24</v>
      </c>
      <c r="M7" s="29">
        <v>26919345.69</v>
      </c>
      <c r="N7" s="29">
        <v>18109819.02</v>
      </c>
    </row>
    <row r="8" s="1" customFormat="1" ht="62.4" spans="1:10">
      <c r="A8" s="9" t="s">
        <v>25</v>
      </c>
      <c r="B8" s="9" t="s">
        <v>26</v>
      </c>
      <c r="C8" s="14" t="s">
        <v>27</v>
      </c>
      <c r="D8" s="14">
        <v>3</v>
      </c>
      <c r="E8" s="15" t="s">
        <v>28</v>
      </c>
      <c r="F8" s="16">
        <v>3</v>
      </c>
      <c r="G8" s="17"/>
      <c r="H8" s="17"/>
      <c r="I8" s="12" t="s">
        <v>79</v>
      </c>
      <c r="J8" s="22" t="s">
        <v>29</v>
      </c>
    </row>
    <row r="9" s="1" customFormat="1" ht="124.8" spans="1:10">
      <c r="A9" s="9"/>
      <c r="B9" s="9"/>
      <c r="C9" s="9" t="s">
        <v>30</v>
      </c>
      <c r="D9" s="9">
        <v>4</v>
      </c>
      <c r="E9" s="19" t="s">
        <v>31</v>
      </c>
      <c r="F9" s="12">
        <v>4</v>
      </c>
      <c r="G9" s="13"/>
      <c r="H9" s="13"/>
      <c r="I9" s="12" t="s">
        <v>80</v>
      </c>
      <c r="J9" s="22" t="s">
        <v>32</v>
      </c>
    </row>
    <row r="10" s="1" customFormat="1" ht="62.4" spans="1:10">
      <c r="A10" s="9"/>
      <c r="B10" s="9"/>
      <c r="C10" s="9" t="s">
        <v>33</v>
      </c>
      <c r="D10" s="9">
        <v>3</v>
      </c>
      <c r="E10" s="20" t="s">
        <v>34</v>
      </c>
      <c r="F10" s="12">
        <v>3</v>
      </c>
      <c r="G10" s="13"/>
      <c r="H10" s="13"/>
      <c r="I10" s="12" t="s">
        <v>81</v>
      </c>
      <c r="J10" s="22" t="s">
        <v>35</v>
      </c>
    </row>
    <row r="11" s="1" customFormat="1" ht="62.4" spans="1:10">
      <c r="A11" s="9"/>
      <c r="B11" s="9" t="s">
        <v>36</v>
      </c>
      <c r="C11" s="9" t="s">
        <v>27</v>
      </c>
      <c r="D11" s="9">
        <v>2</v>
      </c>
      <c r="E11" s="20" t="s">
        <v>37</v>
      </c>
      <c r="F11" s="12">
        <v>2</v>
      </c>
      <c r="G11" s="13"/>
      <c r="H11" s="13"/>
      <c r="I11" s="12" t="s">
        <v>82</v>
      </c>
      <c r="J11" s="22" t="s">
        <v>38</v>
      </c>
    </row>
    <row r="12" s="1" customFormat="1" ht="171.6" spans="1:10">
      <c r="A12" s="9"/>
      <c r="B12" s="9"/>
      <c r="C12" s="9" t="s">
        <v>39</v>
      </c>
      <c r="D12" s="9">
        <v>6</v>
      </c>
      <c r="E12" s="19" t="s">
        <v>83</v>
      </c>
      <c r="F12" s="12">
        <v>6</v>
      </c>
      <c r="G12" s="13"/>
      <c r="H12" s="13"/>
      <c r="I12" s="12" t="s">
        <v>84</v>
      </c>
      <c r="J12" s="22" t="s">
        <v>41</v>
      </c>
    </row>
    <row r="13" s="1" customFormat="1" ht="62.4" spans="1:15">
      <c r="A13" s="9"/>
      <c r="B13" s="9"/>
      <c r="C13" s="9" t="s">
        <v>42</v>
      </c>
      <c r="D13" s="9">
        <v>2</v>
      </c>
      <c r="E13" s="20" t="s">
        <v>43</v>
      </c>
      <c r="F13" s="12">
        <v>2</v>
      </c>
      <c r="G13" s="13"/>
      <c r="H13" s="13"/>
      <c r="I13" s="12" t="s">
        <v>85</v>
      </c>
      <c r="J13" s="22" t="s">
        <v>44</v>
      </c>
      <c r="K13" s="1">
        <v>730</v>
      </c>
      <c r="L13" s="1">
        <v>118</v>
      </c>
      <c r="M13" s="1">
        <v>761</v>
      </c>
      <c r="N13" s="1">
        <f>K13-M13</f>
        <v>-31</v>
      </c>
      <c r="O13" s="1">
        <f>N13/K13*100</f>
        <v>-4.24657534246575</v>
      </c>
    </row>
    <row r="14" s="1" customFormat="1" ht="46.8" spans="1:13">
      <c r="A14" s="9" t="s">
        <v>45</v>
      </c>
      <c r="B14" s="9" t="s">
        <v>46</v>
      </c>
      <c r="C14" s="14" t="s">
        <v>47</v>
      </c>
      <c r="D14" s="14">
        <v>10</v>
      </c>
      <c r="E14" s="15" t="s">
        <v>86</v>
      </c>
      <c r="F14" s="16">
        <v>10</v>
      </c>
      <c r="G14" s="13"/>
      <c r="H14" s="13"/>
      <c r="I14" s="12" t="s">
        <v>87</v>
      </c>
      <c r="J14" s="22" t="s">
        <v>49</v>
      </c>
      <c r="L14" s="1">
        <f>K13-(K13+L13)</f>
        <v>-118</v>
      </c>
      <c r="M14" s="1">
        <f>L14/K13*100</f>
        <v>-16.1643835616438</v>
      </c>
    </row>
    <row r="15" s="1" customFormat="1" ht="86" customHeight="1" spans="1:15">
      <c r="A15" s="9"/>
      <c r="B15" s="9"/>
      <c r="C15" s="14" t="s">
        <v>50</v>
      </c>
      <c r="D15" s="14">
        <v>10</v>
      </c>
      <c r="E15" s="15" t="s">
        <v>51</v>
      </c>
      <c r="F15" s="16">
        <v>9</v>
      </c>
      <c r="G15" s="21" t="s">
        <v>88</v>
      </c>
      <c r="H15" s="13"/>
      <c r="I15" s="12" t="s">
        <v>89</v>
      </c>
      <c r="J15" s="22" t="s">
        <v>52</v>
      </c>
      <c r="O15" s="1">
        <v>3</v>
      </c>
    </row>
    <row r="16" s="1" customFormat="1" ht="137" customHeight="1" spans="1:21">
      <c r="A16" s="9"/>
      <c r="B16" s="9"/>
      <c r="C16" s="9" t="s">
        <v>53</v>
      </c>
      <c r="D16" s="9">
        <v>10</v>
      </c>
      <c r="E16" s="11" t="s">
        <v>54</v>
      </c>
      <c r="F16" s="16">
        <v>5</v>
      </c>
      <c r="G16" s="22" t="s">
        <v>90</v>
      </c>
      <c r="H16" s="23" t="s">
        <v>91</v>
      </c>
      <c r="I16" s="12"/>
      <c r="J16" s="22" t="s">
        <v>55</v>
      </c>
      <c r="L16" s="1">
        <v>8531.78</v>
      </c>
      <c r="M16" s="1">
        <v>4502.916471</v>
      </c>
      <c r="N16" s="1">
        <f>L16-M16</f>
        <v>4028.863529</v>
      </c>
      <c r="O16" s="1">
        <f>N16/L16*100</f>
        <v>47.2218403310915</v>
      </c>
      <c r="R16" s="1">
        <v>4502.92</v>
      </c>
      <c r="S16" s="1">
        <v>9831.78</v>
      </c>
      <c r="T16" s="1">
        <f>S16-R16</f>
        <v>5328.86</v>
      </c>
      <c r="U16" s="1">
        <f>T16/S16*100</f>
        <v>54.2003584295011</v>
      </c>
    </row>
    <row r="17" s="1" customFormat="1" ht="109.2" spans="1:15">
      <c r="A17" s="9" t="s">
        <v>56</v>
      </c>
      <c r="B17" s="9" t="s">
        <v>57</v>
      </c>
      <c r="C17" s="9" t="s">
        <v>58</v>
      </c>
      <c r="D17" s="9">
        <v>5</v>
      </c>
      <c r="E17" s="19" t="s">
        <v>92</v>
      </c>
      <c r="F17" s="9">
        <v>4</v>
      </c>
      <c r="G17" s="13"/>
      <c r="H17" s="21" t="s">
        <v>93</v>
      </c>
      <c r="I17" s="12"/>
      <c r="J17" s="22"/>
      <c r="L17" s="1">
        <v>6674</v>
      </c>
      <c r="N17" s="1">
        <f>L17-M16</f>
        <v>2171.083529</v>
      </c>
      <c r="O17" s="1">
        <f>N17/L17*100</f>
        <v>32.5304694186395</v>
      </c>
    </row>
    <row r="18" s="1" customFormat="1" ht="78" spans="1:14">
      <c r="A18" s="9"/>
      <c r="B18" s="9"/>
      <c r="C18" s="9" t="s">
        <v>60</v>
      </c>
      <c r="D18" s="9">
        <v>8</v>
      </c>
      <c r="E18" s="19" t="s">
        <v>94</v>
      </c>
      <c r="F18" s="9">
        <v>7</v>
      </c>
      <c r="G18" s="13"/>
      <c r="H18" s="21" t="s">
        <v>95</v>
      </c>
      <c r="I18" s="12" t="s">
        <v>96</v>
      </c>
      <c r="J18" s="22"/>
      <c r="L18" s="1">
        <v>730</v>
      </c>
      <c r="M18" s="1">
        <v>761</v>
      </c>
      <c r="N18" s="1">
        <f>L18-M18</f>
        <v>-31</v>
      </c>
    </row>
    <row r="19" s="1" customFormat="1" ht="78" spans="1:12">
      <c r="A19" s="9"/>
      <c r="B19" s="9"/>
      <c r="C19" s="9" t="s">
        <v>62</v>
      </c>
      <c r="D19" s="9">
        <v>2</v>
      </c>
      <c r="E19" s="19" t="s">
        <v>97</v>
      </c>
      <c r="F19" s="9">
        <v>2</v>
      </c>
      <c r="G19" s="13"/>
      <c r="H19" s="21" t="s">
        <v>98</v>
      </c>
      <c r="I19" s="12" t="s">
        <v>96</v>
      </c>
      <c r="J19" s="22"/>
      <c r="L19" s="1">
        <f>N18/L18*100</f>
        <v>-4.24657534246575</v>
      </c>
    </row>
    <row r="20" s="1" customFormat="1" ht="109.2" spans="1:10">
      <c r="A20" s="9"/>
      <c r="B20" s="9"/>
      <c r="C20" s="9" t="s">
        <v>64</v>
      </c>
      <c r="D20" s="9">
        <v>5</v>
      </c>
      <c r="E20" s="19" t="s">
        <v>99</v>
      </c>
      <c r="F20" s="9">
        <v>5</v>
      </c>
      <c r="G20" s="13"/>
      <c r="H20" s="21" t="s">
        <v>100</v>
      </c>
      <c r="I20" s="12"/>
      <c r="J20" s="22"/>
    </row>
    <row r="21" s="1" customFormat="1" ht="56" customHeight="1" spans="1:10">
      <c r="A21" s="9"/>
      <c r="B21" s="9"/>
      <c r="C21" s="9" t="s">
        <v>66</v>
      </c>
      <c r="D21" s="10">
        <v>10</v>
      </c>
      <c r="E21" s="11" t="s">
        <v>67</v>
      </c>
      <c r="F21" s="10">
        <v>10</v>
      </c>
      <c r="G21" s="13"/>
      <c r="H21" s="21" t="s">
        <v>101</v>
      </c>
      <c r="I21" s="12"/>
      <c r="J21" s="22"/>
    </row>
    <row r="22" s="1" customFormat="1" ht="56" customHeight="1" spans="1:10">
      <c r="A22" s="9" t="s">
        <v>68</v>
      </c>
      <c r="B22" s="9"/>
      <c r="C22" s="9"/>
      <c r="D22" s="9">
        <f>SUM(D3:D21)</f>
        <v>100</v>
      </c>
      <c r="E22" s="9"/>
      <c r="F22" s="12">
        <f>SUM(F3:F21)</f>
        <v>92</v>
      </c>
      <c r="G22" s="13"/>
      <c r="H22" s="13"/>
      <c r="I22" s="12"/>
      <c r="J22" s="22"/>
    </row>
    <row r="23" ht="41" customHeight="1" spans="1:13">
      <c r="A23" s="24" t="s">
        <v>102</v>
      </c>
      <c r="B23" s="25"/>
      <c r="C23" s="25"/>
      <c r="D23" s="25"/>
      <c r="E23" s="26" t="s">
        <v>103</v>
      </c>
      <c r="G23" s="26" t="s">
        <v>104</v>
      </c>
      <c r="H23" s="25"/>
      <c r="I23" s="25" t="s">
        <v>105</v>
      </c>
      <c r="J23" s="30"/>
      <c r="K23" s="25"/>
      <c r="L23" s="25"/>
      <c r="M23" s="25"/>
    </row>
    <row r="24" ht="35" hidden="1" customHeight="1" spans="10:10">
      <c r="J24" s="31">
        <v>10252075.59</v>
      </c>
    </row>
    <row r="25" ht="35" hidden="1" customHeight="1" spans="10:10">
      <c r="J25" s="31">
        <v>431877.77</v>
      </c>
    </row>
    <row r="26" ht="35" hidden="1" customHeight="1" spans="10:10">
      <c r="J26" s="31">
        <v>12092533.38</v>
      </c>
    </row>
    <row r="27" ht="35" hidden="1" customHeight="1" spans="10:10">
      <c r="J27" s="31">
        <v>11318904.13</v>
      </c>
    </row>
    <row r="28" ht="35" hidden="1" customHeight="1" spans="10:10">
      <c r="J28" s="31">
        <v>4756672.06</v>
      </c>
    </row>
    <row r="29" ht="26" hidden="1" customHeight="1" spans="10:10">
      <c r="J29" s="31">
        <v>7413794.53</v>
      </c>
    </row>
    <row r="30" ht="26" hidden="1" customHeight="1" spans="10:10">
      <c r="J30" s="31">
        <v>497100</v>
      </c>
    </row>
    <row r="31" ht="26" hidden="1" customHeight="1" spans="10:10">
      <c r="J31" s="31">
        <v>496800</v>
      </c>
    </row>
    <row r="32" ht="26" hidden="1" customHeight="1" spans="10:10">
      <c r="J32" s="31">
        <v>918000</v>
      </c>
    </row>
    <row r="33" ht="26" hidden="1" customHeight="1" spans="10:10">
      <c r="J33" s="31">
        <v>2573650.59</v>
      </c>
    </row>
    <row r="34" ht="26" hidden="1" customHeight="1" spans="10:10">
      <c r="J34" s="31">
        <v>398000</v>
      </c>
    </row>
    <row r="35" ht="20.4" hidden="1" spans="10:10">
      <c r="J35" s="31">
        <v>255783</v>
      </c>
    </row>
    <row r="36" ht="20.4" hidden="1" spans="10:10">
      <c r="J36" s="31">
        <v>924713.39</v>
      </c>
    </row>
    <row r="37" ht="20.4" hidden="1" spans="10:10">
      <c r="J37" s="31">
        <v>69500</v>
      </c>
    </row>
    <row r="38" ht="20.4" hidden="1" spans="10:10">
      <c r="J38" s="31">
        <v>80000</v>
      </c>
    </row>
    <row r="39" ht="20.4" hidden="1" spans="10:10">
      <c r="J39" s="31">
        <v>98000</v>
      </c>
    </row>
    <row r="40" ht="20.4" hidden="1" spans="10:10">
      <c r="J40" s="31">
        <v>30400</v>
      </c>
    </row>
    <row r="41" ht="20.4" hidden="1" spans="10:10">
      <c r="J41" s="31">
        <v>5000</v>
      </c>
    </row>
    <row r="42" ht="20.4" hidden="1" spans="10:10">
      <c r="J42" s="31">
        <v>71000</v>
      </c>
    </row>
    <row r="43" ht="20.4" hidden="1" spans="10:10">
      <c r="J43" s="31">
        <v>5000</v>
      </c>
    </row>
    <row r="44" ht="20.4" hidden="1" spans="10:10">
      <c r="J44" s="31">
        <v>30000</v>
      </c>
    </row>
    <row r="45" ht="20.4" hidden="1" spans="10:10">
      <c r="J45" s="31">
        <v>9800</v>
      </c>
    </row>
    <row r="46" ht="20.4" hidden="1" spans="10:10">
      <c r="J46" s="31"/>
    </row>
    <row r="47" ht="20.4" hidden="1" spans="9:10">
      <c r="I47" s="31">
        <v>45029164.71</v>
      </c>
      <c r="J47" s="31">
        <f>SUM(J24:J46)</f>
        <v>52728604.44</v>
      </c>
    </row>
    <row r="48" ht="20.4" hidden="1" spans="9:10">
      <c r="I48" s="31">
        <f>J47-I47</f>
        <v>7699439.73000001</v>
      </c>
      <c r="J48" s="31"/>
    </row>
    <row r="49" ht="20.4" hidden="1" spans="9:9">
      <c r="I49" s="31">
        <f>I48/I47</f>
        <v>0.170987842647904</v>
      </c>
    </row>
    <row r="50" ht="20.4" spans="9:9">
      <c r="I50" s="31"/>
    </row>
    <row r="51" ht="20.4" spans="9:9">
      <c r="I51" s="31"/>
    </row>
    <row r="52" ht="20.4" spans="9:9">
      <c r="I52" s="31"/>
    </row>
  </sheetData>
  <mergeCells count="12">
    <mergeCell ref="A1:J1"/>
    <mergeCell ref="B22:C22"/>
    <mergeCell ref="A3:A7"/>
    <mergeCell ref="A8:A13"/>
    <mergeCell ref="A14:A16"/>
    <mergeCell ref="A17:A21"/>
    <mergeCell ref="B3:B5"/>
    <mergeCell ref="B6:B7"/>
    <mergeCell ref="B8:B10"/>
    <mergeCell ref="B11:B13"/>
    <mergeCell ref="B14:B16"/>
    <mergeCell ref="B17:B21"/>
  </mergeCells>
  <pageMargins left="0.75" right="0.75" top="1" bottom="1" header="0.5" footer="0.5"/>
  <pageSetup paperSize="9" scale="47" orientation="landscape"/>
  <headerFooter/>
  <colBreaks count="1" manualBreakCount="1">
    <brk id="14"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E17" rgbClr="6FC808"/>
  </commentList>
  <commentList sheetStid="4">
    <comment s:ref="K6" rgbClr="6FC358"/>
    <comment s:ref="E17" rgbClr="6FC80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北部</vt:lpstr>
      <vt:lpstr>南部</vt:lpstr>
      <vt:lpstr>高标农田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阳明泽</dc:creator>
  <cp:lastModifiedBy>User</cp:lastModifiedBy>
  <dcterms:created xsi:type="dcterms:W3CDTF">2015-06-05T18:19:00Z</dcterms:created>
  <dcterms:modified xsi:type="dcterms:W3CDTF">2023-12-28T11:29:28Z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721E91FE84764510A0D84814C3E1F461</vt:lpwstr>
  </property>
  <property fmtid="{D5CDD505-2E9C-101B-9397-08002B2CF9AE}" pid="3" name="KSOProductBuildVer">
    <vt:lpwstr>2052-11.8.2.11813</vt:lpwstr>
  </property>
</Properties>
</file>